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56" firstSheet="1" activeTab="4"/>
  </bookViews>
  <sheets>
    <sheet name="ميزانية 2021 " sheetId="1" r:id="rId1"/>
    <sheet name="ورقة فاصلة-مداخيل التسيير-" sheetId="2" r:id="rId2"/>
    <sheet name="مداخيل التسيير" sheetId="3" r:id="rId3"/>
    <sheet name="ورقة فاصلة-مصاريف التسيير-" sheetId="4" r:id="rId4"/>
    <sheet name="مصاريف التسيير" sheetId="5" r:id="rId5"/>
    <sheet name="ورقة فاصلة-مداخيل التجهيز" sheetId="6" r:id="rId6"/>
    <sheet name="مداخيل التجهيز" sheetId="7" r:id="rId7"/>
    <sheet name="ورقة فاصلة-مصاريف التجهيز-" sheetId="8" r:id="rId8"/>
    <sheet name="مصاريف التجهيز" sheetId="9" r:id="rId9"/>
    <sheet name="ورقة فاصلة-مداخيل ومصاريف ح-خ" sheetId="10" r:id="rId10"/>
    <sheet name="الحسابات الخصوصية" sheetId="11" r:id="rId11"/>
  </sheets>
  <definedNames>
    <definedName name="_xlnm.Print_Area" localSheetId="2">'مداخيل التسيير'!$A$1:$I$80</definedName>
  </definedNames>
  <calcPr fullCalcOnLoad="1"/>
</workbook>
</file>

<file path=xl/sharedStrings.xml><?xml version="1.0" encoding="utf-8"?>
<sst xmlns="http://schemas.openxmlformats.org/spreadsheetml/2006/main" count="657" uniqueCount="458">
  <si>
    <t>الرمز</t>
  </si>
  <si>
    <t>الـــــــعنـــــوان</t>
  </si>
  <si>
    <t>تعويضات للرئيس ولذوي الحق من المستشارين</t>
  </si>
  <si>
    <t xml:space="preserve"> مصاريف نقل الرئيس والمستشارين داخل المملكة</t>
  </si>
  <si>
    <t xml:space="preserve"> مصاريف نقل الرئيس والمستشارين بالخارج</t>
  </si>
  <si>
    <t xml:space="preserve"> مصاريف تنقل الرئيس و المستشارين داخل المملكة</t>
  </si>
  <si>
    <t xml:space="preserve"> مصاريف المهمة بالخارج للرئيس و المستشارين</t>
  </si>
  <si>
    <t xml:space="preserve"> مصاريف تامين الأعضاء</t>
  </si>
  <si>
    <t xml:space="preserve"> شراء عتاد صغير للتزيين</t>
  </si>
  <si>
    <t xml:space="preserve"> اكتراء عتاد الحفلات</t>
  </si>
  <si>
    <t xml:space="preserve"> اشتراك في الجرائد الرسمية و الجرائد و المجلات</t>
  </si>
  <si>
    <t xml:space="preserve"> شراء وثائق مختلفة</t>
  </si>
  <si>
    <t xml:space="preserve"> الاشتراك في شبكات الماء و الكهرباء</t>
  </si>
  <si>
    <t xml:space="preserve"> الرواتب و التعويضات القارة للموظفين الرسميين و مثلائهم</t>
  </si>
  <si>
    <t xml:space="preserve"> أجور الأعوان العرضيين</t>
  </si>
  <si>
    <t xml:space="preserve"> تعويضات عن الأشغال الإضافية</t>
  </si>
  <si>
    <t xml:space="preserve"> تعويضات عن الصندوق </t>
  </si>
  <si>
    <t xml:space="preserve"> التعويضات عن الأشغال الشاقة و الموسخة</t>
  </si>
  <si>
    <t xml:space="preserve"> مساهمة أرباب العمل في الصندوق المغربي للتقاعد</t>
  </si>
  <si>
    <t xml:space="preserve"> المساهمات في منظمات الاحتياط الاجتماعي</t>
  </si>
  <si>
    <t xml:space="preserve">التعويض عن الولادة </t>
  </si>
  <si>
    <t xml:space="preserve"> مصاريف التنقل داخل المملكة ( الموظفين)</t>
  </si>
  <si>
    <t>مصاريف المهمة بالخارج   ( الموظفين)</t>
  </si>
  <si>
    <t xml:space="preserve"> مصاريف النقل داخل المملكة  ( الموظفين)</t>
  </si>
  <si>
    <t>اكتراء بنايات إدارية</t>
  </si>
  <si>
    <t xml:space="preserve"> اكتراء أراضي</t>
  </si>
  <si>
    <t xml:space="preserve"> الصيانة و الإصلاح الاعتيادي للعتاد المعلوماتي</t>
  </si>
  <si>
    <t xml:space="preserve"> الصيانة الاعتيادية لعتاد وأ ثات المكاتب</t>
  </si>
  <si>
    <t xml:space="preserve"> الصيانة الاعتيادية لشبكة الهاتف و الماء و الكهرباء</t>
  </si>
  <si>
    <t>الصيانة الإعتيادية للعتاد التقني</t>
  </si>
  <si>
    <t xml:space="preserve"> لوازم المكتب ، مواد الطباعة ، أوراق و مطبوعات </t>
  </si>
  <si>
    <t xml:space="preserve"> لوازم العتاد التقني و المعلوماتي </t>
  </si>
  <si>
    <t xml:space="preserve"> شراء الوقود و الزيوت لمرآب السيارات والآليات </t>
  </si>
  <si>
    <t>الضريبة الخاصة على السيارات</t>
  </si>
  <si>
    <t xml:space="preserve"> شراء المواد الخام من المقالع</t>
  </si>
  <si>
    <t xml:space="preserve"> شراء الإسمنت و الأرصفة و الزليج</t>
  </si>
  <si>
    <t>شراء الخــــــــــــــــــــــــــــــشب</t>
  </si>
  <si>
    <t xml:space="preserve"> شراء مواد حديدية وقوادس وجامع المياه</t>
  </si>
  <si>
    <t xml:space="preserve"> شراء الزجاج</t>
  </si>
  <si>
    <t xml:space="preserve"> شراء الصباغة </t>
  </si>
  <si>
    <t xml:space="preserve"> شراء اللوازم الصحية و مواد الترصيص</t>
  </si>
  <si>
    <t xml:space="preserve"> شراء العتاد الكهربائي الصغير</t>
  </si>
  <si>
    <t xml:space="preserve"> شراء الزفت </t>
  </si>
  <si>
    <t xml:space="preserve"> شراء الجير</t>
  </si>
  <si>
    <t xml:space="preserve"> شراء المواد المطهرة PD  </t>
  </si>
  <si>
    <t>أتعاب</t>
  </si>
  <si>
    <t xml:space="preserve"> مستحقات استهلاك الكهرباء </t>
  </si>
  <si>
    <t xml:space="preserve"> مستحقات استهلاك الماء</t>
  </si>
  <si>
    <t xml:space="preserve"> رسوم و مستحقات المواصلات اللاسلكية</t>
  </si>
  <si>
    <t xml:space="preserve"> رسوم بريدية و مصاريف المراسلات</t>
  </si>
  <si>
    <t xml:space="preserve"> التامين عن الحريق و عن المسؤولية المدنية</t>
  </si>
  <si>
    <t>فوائد القرض رقم 02/1999</t>
  </si>
  <si>
    <t xml:space="preserve"> فوائد القرض رقم 2007/01 </t>
  </si>
  <si>
    <t xml:space="preserve"> فوائد القرض رقم 01/2006</t>
  </si>
  <si>
    <t>فوائد قرض التأهيل الحضري الشطر 2</t>
  </si>
  <si>
    <t>فوائد قرض التأهيل الحضري الشطر 3</t>
  </si>
  <si>
    <t>سداد فوائد التأخير</t>
  </si>
  <si>
    <t>مجموع الباب 10 [ الإدارة العامة ]</t>
  </si>
  <si>
    <t>الــــــــــــــباب 20: مــــــــــــجال الشــــــــــــؤون الإجتمـــــــــاعية</t>
  </si>
  <si>
    <t xml:space="preserve"> إعانات مقدمة لجمعيات الأعمال الاجتماعية للموظفين </t>
  </si>
  <si>
    <t xml:space="preserve"> إعانات للجمعيات الرياضية</t>
  </si>
  <si>
    <t xml:space="preserve"> إعانات للفرق الرياضية</t>
  </si>
  <si>
    <t xml:space="preserve"> شراء لوازم الرياضة</t>
  </si>
  <si>
    <t xml:space="preserve"> شراء مواد إبادة الفئران</t>
  </si>
  <si>
    <t xml:space="preserve"> شراء المبيدات للطفيليات و الحشرات</t>
  </si>
  <si>
    <t xml:space="preserve"> شراء مواد التلقيح</t>
  </si>
  <si>
    <t>شراء عتاد صغير للتلقيح</t>
  </si>
  <si>
    <t xml:space="preserve"> شراء لوازم مدرسية</t>
  </si>
  <si>
    <t xml:space="preserve"> شراء الكتب لمنح الجوائز</t>
  </si>
  <si>
    <t xml:space="preserve"> تسفير الكتب و السجلات المختلفة</t>
  </si>
  <si>
    <t xml:space="preserve"> شراء مواد البناء</t>
  </si>
  <si>
    <t>مجموع الباب 20: [مجال الشؤون الإجتماعية ]</t>
  </si>
  <si>
    <t xml:space="preserve"> شراء الأ شجار و الأغراس  </t>
  </si>
  <si>
    <t>شراء البذور والأزهار للمغارس والمشاتل</t>
  </si>
  <si>
    <t xml:space="preserve"> شراء الأ سمدة</t>
  </si>
  <si>
    <t xml:space="preserve"> شراء عتاد صغير للتشوير</t>
  </si>
  <si>
    <t>شراء شارات لترقيم العمارات</t>
  </si>
  <si>
    <t>شراء شارات أسماء الشوارع</t>
  </si>
  <si>
    <t xml:space="preserve"> شراء عتاد صغير</t>
  </si>
  <si>
    <t>صيانة مجاري المياه المستعملة</t>
  </si>
  <si>
    <t xml:space="preserve"> الصيانة الاعتيادية للطرقات</t>
  </si>
  <si>
    <t xml:space="preserve"> صيانة المنشات الرياضية</t>
  </si>
  <si>
    <t>صيانة منشآت الماء الصالح للشرب</t>
  </si>
  <si>
    <t>مجموع الباب 30 : [مجال الشؤون التقنية ]</t>
  </si>
  <si>
    <t>سداد للمقاولات</t>
  </si>
  <si>
    <t>مجموع الباب 50 : [ مجال الدعم ]</t>
  </si>
  <si>
    <t>دفعات الفائض للجزء الثاني من الميزانية</t>
  </si>
  <si>
    <t>مجموع الباب  60 [ إندماج النتائج]</t>
  </si>
  <si>
    <t>البرامج  الــــــمقـــترحــــــــــة</t>
  </si>
  <si>
    <t>تعويضات عن المسؤولية</t>
  </si>
  <si>
    <t xml:space="preserve"> شراء الكتب </t>
  </si>
  <si>
    <t>11.10.10.10.10</t>
  </si>
  <si>
    <t>12.10.10.10.10</t>
  </si>
  <si>
    <t>13.10.10.10.10</t>
  </si>
  <si>
    <t>14.10.10.10.10</t>
  </si>
  <si>
    <t>15.10.10.10.10</t>
  </si>
  <si>
    <t>16.10.10.10.10</t>
  </si>
  <si>
    <t>21.20.10.10.10</t>
  </si>
  <si>
    <t>22.20.10.10.10</t>
  </si>
  <si>
    <t>23.20.10.10.10</t>
  </si>
  <si>
    <t>24.20.10.10.10</t>
  </si>
  <si>
    <t>51.50.10.10.10</t>
  </si>
  <si>
    <t>54.50.10.10.10</t>
  </si>
  <si>
    <t>55.50.10.10.10</t>
  </si>
  <si>
    <t>61.60.10.10.10</t>
  </si>
  <si>
    <t>62.60.10.10.10</t>
  </si>
  <si>
    <t>64.60.10.10.10</t>
  </si>
  <si>
    <t xml:space="preserve"> لوازم و مطبوعات </t>
  </si>
  <si>
    <t>68.60.10.10.10</t>
  </si>
  <si>
    <t xml:space="preserve"> مصاريف التنشيط</t>
  </si>
  <si>
    <t xml:space="preserve"> البرنامج 10: أنشطة المجلس</t>
  </si>
  <si>
    <t xml:space="preserve"> البرنامج 20 : الأنشطة المتعلقة بتسيير الموظفيـــــــــــــن</t>
  </si>
  <si>
    <t>11.10.20.20.10</t>
  </si>
  <si>
    <t>14.10.20.20.10</t>
  </si>
  <si>
    <t>21.20.20.20.10</t>
  </si>
  <si>
    <t>22.20.20.20.10</t>
  </si>
  <si>
    <t>24.20.20.20.10</t>
  </si>
  <si>
    <t>26.20.20.20.10</t>
  </si>
  <si>
    <t>27.20.20.20.10</t>
  </si>
  <si>
    <t>تعويضات عن الاشراف على المباريات و الامتحانات</t>
  </si>
  <si>
    <t>31.30.20.20.10</t>
  </si>
  <si>
    <t>33.30.20.20.10</t>
  </si>
  <si>
    <t>34.30.20.20.10</t>
  </si>
  <si>
    <t>35.30.20.20.10</t>
  </si>
  <si>
    <t>38.30.20.20.10</t>
  </si>
  <si>
    <t>لباس الأعوان المستحقين</t>
  </si>
  <si>
    <t>41.40.20.20.10</t>
  </si>
  <si>
    <t>42.40.20.20.10</t>
  </si>
  <si>
    <t>43.40.20.20.10</t>
  </si>
  <si>
    <t>11.10.30.30.10</t>
  </si>
  <si>
    <t>13.10.30.30.10</t>
  </si>
  <si>
    <t>14.10.30.30.10</t>
  </si>
  <si>
    <t>21.20.30.30.10</t>
  </si>
  <si>
    <t>23.20.30.30.10</t>
  </si>
  <si>
    <t>24.20.30.30.10</t>
  </si>
  <si>
    <t>25.20.30.30.10</t>
  </si>
  <si>
    <t>26.20.30.30.10</t>
  </si>
  <si>
    <t>31.30.30.30.10</t>
  </si>
  <si>
    <t>32.30.30.30.10</t>
  </si>
  <si>
    <t>41.40.30.30.10</t>
  </si>
  <si>
    <t>42.40.30.30.10</t>
  </si>
  <si>
    <t>44.40.30.30.10</t>
  </si>
  <si>
    <t>45.40.30.30.10</t>
  </si>
  <si>
    <t>51.50.30.30.10</t>
  </si>
  <si>
    <t>52.50.30.30.10</t>
  </si>
  <si>
    <t>53.50.30.30.10</t>
  </si>
  <si>
    <t>54.50.30.30.10</t>
  </si>
  <si>
    <t>55.50.30.30.10</t>
  </si>
  <si>
    <t>56.50.30.30.10</t>
  </si>
  <si>
    <t>57.50.30.30.10</t>
  </si>
  <si>
    <t>58.50.30.30.10</t>
  </si>
  <si>
    <t>59.50.30.30.10</t>
  </si>
  <si>
    <t>60.50.30.30.10</t>
  </si>
  <si>
    <t>61.60.30.30.10</t>
  </si>
  <si>
    <t>62.60.30.30.10</t>
  </si>
  <si>
    <t>71.70.30.30.10</t>
  </si>
  <si>
    <t>مصاريف تغدية الحيوانات و اسراجها</t>
  </si>
  <si>
    <t>مصاريف تهييء لوائح أجور الموظفين من طرف مؤسسات أخرء</t>
  </si>
  <si>
    <t xml:space="preserve"> مجموع البرنامج 10</t>
  </si>
  <si>
    <t xml:space="preserve">مجموع البرنامج 20 </t>
  </si>
  <si>
    <t>مجموع البرنامج 30</t>
  </si>
  <si>
    <t>مجموع البرنامج 50</t>
  </si>
  <si>
    <t>11.10.10.10.20</t>
  </si>
  <si>
    <t>13.10.10.10.20</t>
  </si>
  <si>
    <t>مساعدات و دعم الجمعيات</t>
  </si>
  <si>
    <t>11.10.20.20.20</t>
  </si>
  <si>
    <t>12.10.20.20.20</t>
  </si>
  <si>
    <t>24.20.20.20.20</t>
  </si>
  <si>
    <t>مجموع البرنامج 20</t>
  </si>
  <si>
    <t xml:space="preserve"> شراء المواد الصحية للمكاتب الصحية البلدية</t>
  </si>
  <si>
    <t>13.10.30.30.20</t>
  </si>
  <si>
    <t>14.10.30.30.20</t>
  </si>
  <si>
    <t>15.10.30.30.20</t>
  </si>
  <si>
    <t>21.20.30.30.20</t>
  </si>
  <si>
    <t>22.20.30.30.20</t>
  </si>
  <si>
    <t xml:space="preserve">البرنامج 50 : التعلـــيم الإبــــتدائــي </t>
  </si>
  <si>
    <t>11.10.50.50.20</t>
  </si>
  <si>
    <t>12.10.50.50.20</t>
  </si>
  <si>
    <t>البرنامج 80 : الثقافة والفنون الجميلة</t>
  </si>
  <si>
    <t>11.10.80.80.20</t>
  </si>
  <si>
    <t>13.10.80.80.20</t>
  </si>
  <si>
    <t>الصيانة الاعتيادية للبنايات</t>
  </si>
  <si>
    <t>14.10.80.80.20</t>
  </si>
  <si>
    <t>مجموع البرنامج 80</t>
  </si>
  <si>
    <t>البرنامج 90 : الأنشــــــطة الــديــــنيــــــة</t>
  </si>
  <si>
    <t>21.20.90.90.20</t>
  </si>
  <si>
    <t xml:space="preserve">مجموع البرنامج 90 </t>
  </si>
  <si>
    <t>البرنامج 10 : التعمير السكن والمحافظة على البيئة</t>
  </si>
  <si>
    <t>11.10.10.10.30</t>
  </si>
  <si>
    <t>12.10.10.10.30</t>
  </si>
  <si>
    <t>13.10.10.10.30</t>
  </si>
  <si>
    <t>14.10.10.10.30</t>
  </si>
  <si>
    <t>15.10.10.10.30</t>
  </si>
  <si>
    <t>16.10.10.10.30</t>
  </si>
  <si>
    <t>17.10.10.10.30</t>
  </si>
  <si>
    <t>21.20.10.10.30</t>
  </si>
  <si>
    <t xml:space="preserve"> الصيانة الاعتيادية للمناطق الخضراء و الحدائق  </t>
  </si>
  <si>
    <t>24.20.10.10.30</t>
  </si>
  <si>
    <t>25.20.10.10.30</t>
  </si>
  <si>
    <t>29.20.10.10.30</t>
  </si>
  <si>
    <t>البرنامج 20 : الإنارة العمــــــــــــــــــــوميــــة</t>
  </si>
  <si>
    <t>13.10.20.20.30</t>
  </si>
  <si>
    <t>14.10.20.20.30</t>
  </si>
  <si>
    <t xml:space="preserve"> شراء عتاد الصيانة للإنارة العمومية</t>
  </si>
  <si>
    <t>21.20.20.20.30</t>
  </si>
  <si>
    <t xml:space="preserve"> مستحقات الإنارةالعمومية</t>
  </si>
  <si>
    <t>البرنامج 30 : نقط الماء</t>
  </si>
  <si>
    <t>11.10.30.30.30</t>
  </si>
  <si>
    <t xml:space="preserve"> مستحقات  نقط الماءالعمومي</t>
  </si>
  <si>
    <t>12.10.30.30.30</t>
  </si>
  <si>
    <t xml:space="preserve">  شراء عتاد الصيانة  لنقط الماء</t>
  </si>
  <si>
    <t>الباب 50 : مجال الدعــــــــــــــــــــــــــــــــــــــــــــــــــم</t>
  </si>
  <si>
    <t>البرنامج 10 : دعــم أنـــشطة مختلفة</t>
  </si>
  <si>
    <t>11.10.10.10.50</t>
  </si>
  <si>
    <t>سداد للخواص</t>
  </si>
  <si>
    <t>12.10.10.10.50</t>
  </si>
  <si>
    <t>21.20.10.10.50</t>
  </si>
  <si>
    <t>مصاريف تنفيذ الأحكام القضائية و اتفاقيات الصلح</t>
  </si>
  <si>
    <t>23.20.10.10.50</t>
  </si>
  <si>
    <t xml:space="preserve"> صوائر المسطرة و إقامة الدعاوي   </t>
  </si>
  <si>
    <t>مجموع البرنامج 10</t>
  </si>
  <si>
    <t>البرنامج 40 : مساهمات في دفــــعــــات</t>
  </si>
  <si>
    <t>51.50.40.40.50</t>
  </si>
  <si>
    <t xml:space="preserve">دفعات لمؤسسة التعاون بين  الجماعات </t>
  </si>
  <si>
    <t>52.50.40.40.50</t>
  </si>
  <si>
    <t>دفعات لفائدة الشركات الخاصة نظير الخدمات التي تسديها للجماعات الترابية (ALSA)</t>
  </si>
  <si>
    <t>مجموع البرنامج 40</t>
  </si>
  <si>
    <t>10.10.10.10.60</t>
  </si>
  <si>
    <t>البرنامج 30 : العلاجات الأساسية والمحافظة على الصحة</t>
  </si>
  <si>
    <t>البرنامج 20 : مساعدات للرياضة والإستجمام</t>
  </si>
  <si>
    <t>البرنامج 10 : المساعدة الإجتماعية</t>
  </si>
  <si>
    <t xml:space="preserve"> البرنامج 30 : الأنشطة المتعلقة بوسائل التسيير الأخــــــــــــــــــــــــــــرى</t>
  </si>
  <si>
    <t>11.10.60.60.20</t>
  </si>
  <si>
    <t>مجموع البرنامج 60</t>
  </si>
  <si>
    <t>مصاريف التنشيط التقافي و الفني المتعلقة بالاعياد الوطنية و الاحتفالات الرسمية</t>
  </si>
  <si>
    <t>63.60.30.30.10</t>
  </si>
  <si>
    <t>شراء مواد بلاستيكية</t>
  </si>
  <si>
    <t>11.10.40.40.10</t>
  </si>
  <si>
    <t>12.10.40.40.10</t>
  </si>
  <si>
    <t>13.10.40.40.10</t>
  </si>
  <si>
    <t>14.10.40.40.10</t>
  </si>
  <si>
    <t>البرنامج 40  : النشاطات المالية المتعلقة بتسديد الديون</t>
  </si>
  <si>
    <t>25.20.10.10.20</t>
  </si>
  <si>
    <t>شراء مواد غدائية لأهداف انسانية</t>
  </si>
  <si>
    <t>البرنامج 60 : التعلـــيم الثانوي</t>
  </si>
  <si>
    <t>دفعات للمختبرات العمومية والمصالح التابعة لوزارة الصحة (دفعة للصيدلية المركزية بالرباط RAMED)</t>
  </si>
  <si>
    <t>68.60.40.40.50</t>
  </si>
  <si>
    <t>61.60.40.40.50</t>
  </si>
  <si>
    <t xml:space="preserve"> تامين الموظفين و الأعوان</t>
  </si>
  <si>
    <t xml:space="preserve"> اكتراء آليات النقل و اليات أخرى</t>
  </si>
  <si>
    <t xml:space="preserve"> الصيانة و المحافظة على البنايات الإدارية   </t>
  </si>
  <si>
    <t xml:space="preserve"> قطع الغيار و الاطارات المطاطية للسيارات و الآليات</t>
  </si>
  <si>
    <t xml:space="preserve"> مصاريف تامين السيارات و الآليات </t>
  </si>
  <si>
    <t>84.80.30.30.10</t>
  </si>
  <si>
    <t>86.80.30.30.10</t>
  </si>
  <si>
    <t>91.90.30.30.10</t>
  </si>
  <si>
    <t>92.90.30.30.10</t>
  </si>
  <si>
    <t>94.90.30.30.10</t>
  </si>
  <si>
    <t>95.90.30.30.10</t>
  </si>
  <si>
    <t>96.90.30.30.10</t>
  </si>
  <si>
    <t>97.90.30.30.10</t>
  </si>
  <si>
    <t xml:space="preserve"> إعلانات، ادراجات و مصاريف النشر</t>
  </si>
  <si>
    <t>15.10.40.40.10</t>
  </si>
  <si>
    <t>16.10.40.40.10</t>
  </si>
  <si>
    <t>21.20.40.40.10</t>
  </si>
  <si>
    <t>11.10.30.30.20</t>
  </si>
  <si>
    <t xml:space="preserve"> شراء عتاد صغير للمكاتب البلدية الصحية </t>
  </si>
  <si>
    <t xml:space="preserve">  الصيانة الإعتيادية للمولدات ومحطات التحويل و الصفائح الشمسية</t>
  </si>
  <si>
    <t>28.20.10.10.30</t>
  </si>
  <si>
    <t>البرنامج 40:  نشاطات مالية متعلقة بتسديد الديون</t>
  </si>
  <si>
    <t>43.40.30.30.10</t>
  </si>
  <si>
    <t>صيانة و اصلاح السيارات و الاليات</t>
  </si>
  <si>
    <t>25.20.10.10.10</t>
  </si>
  <si>
    <t xml:space="preserve"> شراء التحف الفنية و الهدايا لتسليم الجوائز المتعلقة بالاعياد الوطنية و الاحتفالات الرسمية</t>
  </si>
  <si>
    <t xml:space="preserve"> مصاريف النقل  المتعلقة بتنظيم الندوات و المناظرات </t>
  </si>
  <si>
    <r>
      <t xml:space="preserve"> مصاريف </t>
    </r>
    <r>
      <rPr>
        <b/>
        <u val="single"/>
        <sz val="9"/>
        <rFont val="Times New Roman"/>
        <family val="1"/>
      </rPr>
      <t>الإيواء و الإطعام</t>
    </r>
    <r>
      <rPr>
        <b/>
        <sz val="9"/>
        <rFont val="Times New Roman"/>
        <family val="1"/>
      </rPr>
      <t xml:space="preserve"> المتعلقة بالندوات و المناظرات و التداريب</t>
    </r>
  </si>
  <si>
    <t>32.30.20.20.10</t>
  </si>
  <si>
    <t>المساهمات في النظام الجماعي لمنح رواتب التقاعد RCAR</t>
  </si>
  <si>
    <t>فوائد القرض أشغال التهيئة الحضرية الشطر 4</t>
  </si>
  <si>
    <t>71.70.80.80.20</t>
  </si>
  <si>
    <t>منح لصالح الجمعيات الثقافية</t>
  </si>
  <si>
    <t>سداد أصل  القرض أشغال التهيئة الحضرية الشطر الرابع ACR005669MAD</t>
  </si>
  <si>
    <t>البرنامج 10: النشاط المشترك</t>
  </si>
  <si>
    <t xml:space="preserve">مجموع الباب 10  </t>
  </si>
  <si>
    <t xml:space="preserve"> سداد أصل  القرض المتعلق بانهاء أشغال سوق الطماطم رقم ACL004443MAD  (01/2007)</t>
  </si>
  <si>
    <t>سداد أصل المتعلق ببناء طرق فك العزلة القرض رقم ACR002617MAD (02/1999)</t>
  </si>
  <si>
    <t xml:space="preserve">سداد أصل  قرض تهيئة الطرق الشطر الثاني ACL005077MAD </t>
  </si>
  <si>
    <t>سداد أصل  قرض: التأهيل الحضري الشطر الثالث ACR005507MAD</t>
  </si>
  <si>
    <t xml:space="preserve">سداد أصل القرض المتعلق بالتأهيل الحضري رقمACL004301MAD  (1/2006)  </t>
  </si>
  <si>
    <t>شراء الآليات، السيارات، الدراجات والدراجات النارية</t>
  </si>
  <si>
    <t>شراء عتاد وأثات المكتب</t>
  </si>
  <si>
    <t>11.20.10.10.10</t>
  </si>
  <si>
    <t>12.20.10.10.10</t>
  </si>
  <si>
    <t>14.20.10.10.10</t>
  </si>
  <si>
    <t>شراء العتاد المعلوماتي</t>
  </si>
  <si>
    <r>
      <t>دفعات من أجل المطرح العمومي للنفايات</t>
    </r>
    <r>
      <rPr>
        <b/>
        <sz val="8"/>
        <rFont val="Times New Roman"/>
        <family val="1"/>
      </rPr>
      <t>(مؤسسة التعاون بين الجماعات)</t>
    </r>
  </si>
  <si>
    <t>المبالغ المقبولة برسم ميزانية سنة 2020</t>
  </si>
  <si>
    <t xml:space="preserve"> شراء مواد الصيانة المنزلية PEM( مختلف مواد التنظيف) </t>
  </si>
  <si>
    <t>63.60.10.10.10</t>
  </si>
  <si>
    <t>مدفوع لفائدة الجمعية المغربية لرؤساء مجالس الجماعات</t>
  </si>
  <si>
    <t>صيانة المخيمات</t>
  </si>
  <si>
    <t>27.20.10.10.30</t>
  </si>
  <si>
    <t>11.30.20.20.30</t>
  </si>
  <si>
    <t xml:space="preserve">مجموع الباب 30  </t>
  </si>
  <si>
    <t>البرنامج 30: دفعــــــــــــات</t>
  </si>
  <si>
    <t>33.30.30.30.50</t>
  </si>
  <si>
    <t>17.10.40.40.10</t>
  </si>
  <si>
    <t>أشغال الإنارة العمومية ووضع الأعمدة و الأسلاك لشارع محمد الخامس مقطع أزرو تمرسيط</t>
  </si>
  <si>
    <t>الدراسات التقنية المتعلقة بتهيئة شارع محمد السادس</t>
  </si>
  <si>
    <t xml:space="preserve">مجموع الباب 50  </t>
  </si>
  <si>
    <t>23.20.10.10.30</t>
  </si>
  <si>
    <t>البرنامج 10: التعمير و السكن و المحافظة على البيئة</t>
  </si>
  <si>
    <t>تزيين جنبات شارع محمد الخامس بالغرس والمساحات الخضراء</t>
  </si>
  <si>
    <t>دفعات للهيات و المؤسسات: تحويل لمؤسسة العمران لجزء من حصة الجماعة تنفيذا لاتفاقية الشراكة لتأهيل جماعة أيت ملول في إطار برنامج: "سياسة المدينة"</t>
  </si>
  <si>
    <t>البرنامج 20: شبكة الكهرباء وأشغال الإنارة العمومية</t>
  </si>
  <si>
    <r>
      <rPr>
        <b/>
        <sz val="22"/>
        <rFont val="Arial"/>
        <family val="2"/>
      </rPr>
      <t>الــبــاب 10</t>
    </r>
    <r>
      <rPr>
        <b/>
        <sz val="20"/>
        <rFont val="Times New Roman"/>
        <family val="1"/>
      </rPr>
      <t xml:space="preserve"> : </t>
    </r>
    <r>
      <rPr>
        <b/>
        <sz val="22"/>
        <rFont val="ضق"/>
        <family val="0"/>
      </rPr>
      <t>مـــــجـــال الإدارة الـــعــــــامــة</t>
    </r>
  </si>
  <si>
    <t>المجـــــــــــمــــــــوع العــام</t>
  </si>
  <si>
    <r>
      <t xml:space="preserve"> مصاريف</t>
    </r>
    <r>
      <rPr>
        <b/>
        <u val="single"/>
        <sz val="8"/>
        <rFont val="Times New Roman"/>
        <family val="1"/>
      </rPr>
      <t xml:space="preserve"> الإقامة و الإطعام و الاستقبال</t>
    </r>
    <r>
      <rPr>
        <b/>
        <sz val="8"/>
        <rFont val="Times New Roman"/>
        <family val="1"/>
      </rPr>
      <t xml:space="preserve"> المتعلقة بالاعياد الوطنية و الاحتفالات الرسمية</t>
    </r>
  </si>
  <si>
    <r>
      <t xml:space="preserve"> مصاريف </t>
    </r>
    <r>
      <rPr>
        <b/>
        <u val="single"/>
        <sz val="10"/>
        <rFont val="Times New Roman"/>
        <family val="1"/>
      </rPr>
      <t>الاستقبال</t>
    </r>
    <r>
      <rPr>
        <b/>
        <sz val="10"/>
        <rFont val="Times New Roman"/>
        <family val="1"/>
      </rPr>
      <t xml:space="preserve"> المتعلقة بالندوات و المناظرات و التداريب</t>
    </r>
  </si>
  <si>
    <t xml:space="preserve"> الباب 10:الإدارة العامـــــــــــــــــــــــــــــــــــــــــــــــــة</t>
  </si>
  <si>
    <t>الــبــاب 30 : مجـــال الــشـــؤون التــقــنــيـة</t>
  </si>
  <si>
    <t xml:space="preserve">                                           مجمـــوع مقترحات المداخيل</t>
  </si>
  <si>
    <t>مجمـــوع الباب 60</t>
  </si>
  <si>
    <t>فائض الجزء الثاني من الميزانية</t>
  </si>
  <si>
    <t>0/10</t>
  </si>
  <si>
    <t>10</t>
  </si>
  <si>
    <t>60</t>
  </si>
  <si>
    <t>مجمـــوع الباب 50</t>
  </si>
  <si>
    <t>مداخيل مختلفة وطارئة</t>
  </si>
  <si>
    <t>40</t>
  </si>
  <si>
    <t>50</t>
  </si>
  <si>
    <t>إنذارت مرسمة</t>
  </si>
  <si>
    <t>20</t>
  </si>
  <si>
    <t>منتوج فائدة الأموال المودعة بالخزينة</t>
  </si>
  <si>
    <t>المداخيل المحصلة إلى غاية 30 شتنبر 2020</t>
  </si>
  <si>
    <t>تقديرات المداخيل بميزانية 2020</t>
  </si>
  <si>
    <t>المداخيل المقبوضة برسم  ميزانية 2019</t>
  </si>
  <si>
    <t>المداخيل المقبوضة برسم ميزانية 2018</t>
  </si>
  <si>
    <t>العــــــــناويــــن</t>
  </si>
  <si>
    <t>الفقرة</t>
  </si>
  <si>
    <t>الفصل</t>
  </si>
  <si>
    <t>الباب</t>
  </si>
  <si>
    <t>مجمـــوع الباب 40</t>
  </si>
  <si>
    <t>واجبات الوقوف المترتب عن السيارات المخصصة للنقل</t>
  </si>
  <si>
    <t>33/30</t>
  </si>
  <si>
    <t>حق الإمتياز في استغلال ساحات وأماكن الوقوف</t>
  </si>
  <si>
    <t>24/20</t>
  </si>
  <si>
    <t>الرسم على النقل العمومي للمسافرين</t>
  </si>
  <si>
    <t>16/10</t>
  </si>
  <si>
    <t>الرسم المفروض على استغلال رخص سيارات الأجرة</t>
  </si>
  <si>
    <t>11/10</t>
  </si>
  <si>
    <t>منتوج الموازين العمومية و ضريبة الوزن بالكيل</t>
  </si>
  <si>
    <t>42/30</t>
  </si>
  <si>
    <t>شغل الملك الجماعي مؤقتا بمنقولات أو عقارات</t>
  </si>
  <si>
    <t>38/20</t>
  </si>
  <si>
    <t>شغل الملك الجماعي مؤقتا لأغراض تجارية صناعية أو مهنية</t>
  </si>
  <si>
    <t>37/20</t>
  </si>
  <si>
    <t>محاصيل امتيازات أخرى</t>
  </si>
  <si>
    <t>36/20</t>
  </si>
  <si>
    <t>امتياز المرافق الجماعية</t>
  </si>
  <si>
    <t>32/20</t>
  </si>
  <si>
    <t>منتوج الملك الغابوي</t>
  </si>
  <si>
    <t>30/20</t>
  </si>
  <si>
    <t>منتوج ايجار الاسواق الجماعية</t>
  </si>
  <si>
    <t>27/20</t>
  </si>
  <si>
    <t>منتوج كراء و استغلال مواد في حوزة الجماعة</t>
  </si>
  <si>
    <t>25/20</t>
  </si>
  <si>
    <t>واجبات مقبوضة بساحات أخرى</t>
  </si>
  <si>
    <t>واجبات الوقوف و الدخول الى الا سواق الاسبوعية</t>
  </si>
  <si>
    <t>23/20</t>
  </si>
  <si>
    <t>واجبات اسواق البهائم</t>
  </si>
  <si>
    <t>20/22</t>
  </si>
  <si>
    <t>واجبات مقبوضة في الا سواق وساحات البيع العمومية</t>
  </si>
  <si>
    <t>21/20</t>
  </si>
  <si>
    <t>الرسم المهني</t>
  </si>
  <si>
    <t>25/10</t>
  </si>
  <si>
    <t>ضريبة التجارة</t>
  </si>
  <si>
    <t>الرسم المفروض على استخراج مواد المقالع</t>
  </si>
  <si>
    <t>15/10</t>
  </si>
  <si>
    <t>الرسم المفروض على المياه المعدنية و مياه المائدة</t>
  </si>
  <si>
    <t>14/10</t>
  </si>
  <si>
    <t>الرسم على محلات بيع المشروبات</t>
  </si>
  <si>
    <t>مجمـــوع الباب 30</t>
  </si>
  <si>
    <t>رسوم رفع نفايات الحدائق وبقايا المواد الصناعية
 ومواد البناء</t>
  </si>
  <si>
    <t>32/30</t>
  </si>
  <si>
    <t>30</t>
  </si>
  <si>
    <t>حق الإمتياز في نقل الأموات</t>
  </si>
  <si>
    <t>الرسم المترتب على إتلاف الطرق</t>
  </si>
  <si>
    <t>منتوجات أخرى للعقارات</t>
  </si>
  <si>
    <t>الرسم المفروض على شغل الملك الجماعي لأغراض البناء</t>
  </si>
  <si>
    <t>22/20</t>
  </si>
  <si>
    <t xml:space="preserve">الرسم على الخدمات الجماعية </t>
  </si>
  <si>
    <t>19/10</t>
  </si>
  <si>
    <t>رسم السكن</t>
  </si>
  <si>
    <t>18/10</t>
  </si>
  <si>
    <t>الضريبة على عمليات تجزئة الأراضي</t>
  </si>
  <si>
    <t>الضريبة على عمليات البناء</t>
  </si>
  <si>
    <t>الضريبة على الأراضي الحضرية غير المبنية</t>
  </si>
  <si>
    <t>ضريبة الصيانة على الأملاك الخاضعة الضريبة المباني</t>
  </si>
  <si>
    <t>12/10</t>
  </si>
  <si>
    <t>ضريبة المباني</t>
  </si>
  <si>
    <t>مجمـــوع الباب 20</t>
  </si>
  <si>
    <t>واجبات الدخول إلى المسارح الجماعية</t>
  </si>
  <si>
    <t>محصول استغلال الملاعب الرياضية</t>
  </si>
  <si>
    <t>الرسم المفروض على تذاكر دخول المهرجانات الرياضية والمسابح الخاصة المفتوحة للجمهور </t>
  </si>
  <si>
    <t>13/10</t>
  </si>
  <si>
    <t xml:space="preserve">الرسم المفروض على الإقامة في المؤسسات السياحية </t>
  </si>
  <si>
    <t>مدخول قاعة المعارض</t>
  </si>
  <si>
    <t>34/30</t>
  </si>
  <si>
    <t xml:space="preserve">مدخول الخزانة الجماعية </t>
  </si>
  <si>
    <t>إسترجاع صوائر التنظيف</t>
  </si>
  <si>
    <t>35/30</t>
  </si>
  <si>
    <t>مجمـــوع الباب10</t>
  </si>
  <si>
    <t xml:space="preserve"> منتوج الضريبة على القيمة المضافة</t>
  </si>
  <si>
    <t>رسوم المحجـــــــز</t>
  </si>
  <si>
    <t>النسبة المئوية المقبوضة في البيوعات العمومية</t>
  </si>
  <si>
    <t>المتحصل من الدعائر الجبائية والتراضي فيما يتعلق بالضرائب</t>
  </si>
  <si>
    <t>منتوج بيع المحجوزات التي لم تسحب داخل الأجل القانوني</t>
  </si>
  <si>
    <t>منتوج بيع التصاميم والمطبوعات وملفات المزايدة</t>
  </si>
  <si>
    <t xml:space="preserve">منتوج بيع أثاث وأدوات ومواد إستغني عنها </t>
  </si>
  <si>
    <t>صوائر أبحاث المنافع والمضار</t>
  </si>
  <si>
    <t>ترقيم العقارات</t>
  </si>
  <si>
    <t>31/30</t>
  </si>
  <si>
    <t>رسوم الحالة المدنية</t>
  </si>
  <si>
    <t>رسم تصديق الإمضاء والإشهاد بالتطابق</t>
  </si>
  <si>
    <t>69.60.40.40.50</t>
  </si>
  <si>
    <r>
      <rPr>
        <b/>
        <sz val="36"/>
        <rFont val="Arial"/>
        <family val="2"/>
      </rPr>
      <t>الـــــبــاب 30</t>
    </r>
    <r>
      <rPr>
        <b/>
        <sz val="36"/>
        <rFont val="Times New Roman"/>
        <family val="1"/>
      </rPr>
      <t xml:space="preserve"> : مـــــجـــال الشؤون التـقـنـية</t>
    </r>
  </si>
  <si>
    <r>
      <rPr>
        <b/>
        <sz val="22"/>
        <rFont val="Arial"/>
        <family val="2"/>
      </rPr>
      <t>الــبــاب 50</t>
    </r>
    <r>
      <rPr>
        <b/>
        <sz val="22"/>
        <rFont val="Times New Roman"/>
        <family val="1"/>
      </rPr>
      <t xml:space="preserve"> : مـــــجـــال الدعــم</t>
    </r>
  </si>
  <si>
    <t>فائض مداخيل الجزء الأول من الميزانية</t>
  </si>
  <si>
    <t>11.10.10.50</t>
  </si>
  <si>
    <t>الفصل 10 : الفوائض المالية</t>
  </si>
  <si>
    <t>البــــاب 50: مجـــــــــال دعم النتـــــــائج</t>
  </si>
  <si>
    <t>تقديرات المداخيل المقبولة برسم السنة المالية 2020</t>
  </si>
  <si>
    <t>العنــــــــــــــــــــوان</t>
  </si>
  <si>
    <t>المجموع</t>
  </si>
  <si>
    <t>مستحقات استهلاك نقط الماء العمومي</t>
  </si>
  <si>
    <t>مستحقات استهلاك الإنارة العمومية</t>
  </si>
  <si>
    <t>العنوان</t>
  </si>
  <si>
    <t>حساب مبالغ النفقات من المخصصات    CDD</t>
  </si>
  <si>
    <t>الحسابات الخصوصية</t>
  </si>
  <si>
    <r>
      <t xml:space="preserve"> 
</t>
    </r>
    <r>
      <rPr>
        <sz val="72"/>
        <color indexed="8"/>
        <rFont val="Calibri"/>
        <family val="2"/>
      </rPr>
      <t xml:space="preserve"> ميزانية جماعة أيت ملول </t>
    </r>
    <r>
      <rPr>
        <sz val="11"/>
        <color theme="1"/>
        <rFont val="Calibri"/>
        <family val="2"/>
      </rPr>
      <t xml:space="preserve">
</t>
    </r>
    <r>
      <rPr>
        <b/>
        <sz val="36"/>
        <color indexed="8"/>
        <rFont val="Calibri"/>
        <family val="2"/>
      </rPr>
      <t>BUDGET DE: COMMUNE AIT MELLOUL</t>
    </r>
    <r>
      <rPr>
        <sz val="11"/>
        <color theme="1"/>
        <rFont val="Calibri"/>
        <family val="2"/>
      </rPr>
      <t xml:space="preserve">
</t>
    </r>
    <r>
      <rPr>
        <b/>
        <sz val="72"/>
        <color indexed="8"/>
        <rFont val="Calibri"/>
        <family val="2"/>
      </rPr>
      <t>سنة 2021</t>
    </r>
    <r>
      <rPr>
        <sz val="11"/>
        <color theme="1"/>
        <rFont val="Calibri"/>
        <family val="2"/>
      </rPr>
      <t xml:space="preserve">
</t>
    </r>
  </si>
  <si>
    <t xml:space="preserve"> مداخيل التسيير</t>
  </si>
  <si>
    <t xml:space="preserve"> مصاريف التسيير</t>
  </si>
  <si>
    <t xml:space="preserve"> مداخيل التجهيز</t>
  </si>
  <si>
    <t xml:space="preserve"> مصاريف التجهيز</t>
  </si>
  <si>
    <t xml:space="preserve"> مداخيل ومصاريف الحسابات الخصوصية</t>
  </si>
  <si>
    <t>تقديرات مداخيل 2021</t>
  </si>
  <si>
    <t>تقديرات مصاريف 2021</t>
  </si>
  <si>
    <t>المجموع العام</t>
  </si>
  <si>
    <r>
      <rPr>
        <b/>
        <sz val="22"/>
        <color indexed="8"/>
        <rFont val="Times New Roman"/>
        <family val="1"/>
      </rPr>
      <t>تقديرات مصاريف التسيير لميزانية  2021</t>
    </r>
    <r>
      <rPr>
        <b/>
        <i/>
        <sz val="22"/>
        <color indexed="8"/>
        <rFont val="Times New Roman"/>
        <family val="1"/>
      </rPr>
      <t xml:space="preserve">   </t>
    </r>
  </si>
  <si>
    <t xml:space="preserve">     تقديرات مداخيل التسيير برسم  ميزانية سنة 2021   </t>
  </si>
  <si>
    <t>تقديرات مداخيل التجهيز لسنة 2021</t>
  </si>
  <si>
    <t>تقديرات مــــداخــيــل  ميزانية التجهيز للسنة المالية  2021</t>
  </si>
  <si>
    <t>تقديرات مصاريف الجزء الثاني من الميزانية [  برمجة الفائض التقديري لسنة 2021 ]</t>
  </si>
  <si>
    <t>تقديرات مصاريف التجهيز 2021</t>
  </si>
  <si>
    <r>
      <t xml:space="preserve">تقديرات </t>
    </r>
    <r>
      <rPr>
        <b/>
        <u val="single"/>
        <sz val="12"/>
        <rFont val="Arial"/>
        <family val="2"/>
      </rPr>
      <t>مداخيل 2021</t>
    </r>
    <r>
      <rPr>
        <b/>
        <sz val="11"/>
        <rFont val="Arial"/>
        <family val="2"/>
      </rPr>
      <t xml:space="preserve"> </t>
    </r>
  </si>
  <si>
    <r>
      <rPr>
        <sz val="48"/>
        <color indexed="8"/>
        <rFont val="Calibri"/>
        <family val="2"/>
      </rPr>
      <t xml:space="preserve">ميزانية جماعة أيت ملول </t>
    </r>
    <r>
      <rPr>
        <sz val="24"/>
        <color indexed="8"/>
        <rFont val="Calibri"/>
        <family val="2"/>
      </rPr>
      <t xml:space="preserve">
</t>
    </r>
    <r>
      <rPr>
        <b/>
        <sz val="26"/>
        <color indexed="8"/>
        <rFont val="Calibri"/>
        <family val="2"/>
      </rPr>
      <t xml:space="preserve">BUDGET DE: COMMUNE AIT MELLOUL
</t>
    </r>
    <r>
      <rPr>
        <sz val="24"/>
        <color indexed="8"/>
        <rFont val="Calibri"/>
        <family val="2"/>
      </rPr>
      <t xml:space="preserve">
</t>
    </r>
    <r>
      <rPr>
        <b/>
        <sz val="36"/>
        <color indexed="8"/>
        <rFont val="Calibri"/>
        <family val="2"/>
      </rPr>
      <t>سنة 2021</t>
    </r>
  </si>
  <si>
    <t>مصادق عليها بتاريخ:28/12/2020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</si>
</sst>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0"/>
    <numFmt numFmtId="168" formatCode="_-* #,##0.000\ _€_-;\-* #,##0.000\ _€_-;_-* &quot;-&quot;??\ _€_-;_-@_-"/>
    <numFmt numFmtId="169" formatCode="_-* #,##0.0\ _€_-;\-* #,##0.0\ _€_-;_-* &quot;-&quot;??\ _€_-;_-@_-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8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b/>
      <sz val="22"/>
      <name val="ضق"/>
      <family val="0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name val="فهكثس"/>
      <family val="0"/>
    </font>
    <font>
      <sz val="12"/>
      <name val="Sakkal Majalla"/>
      <family val="0"/>
    </font>
    <font>
      <b/>
      <sz val="24"/>
      <name val="Sakkal Majalla"/>
      <family val="0"/>
    </font>
    <font>
      <b/>
      <sz val="36"/>
      <name val="Times New Roman"/>
      <family val="1"/>
    </font>
    <font>
      <b/>
      <sz val="36"/>
      <name val="Arial"/>
      <family val="2"/>
    </font>
    <font>
      <b/>
      <sz val="20"/>
      <name val="Boutros Ads Inline"/>
      <family val="0"/>
    </font>
    <font>
      <sz val="24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sz val="72"/>
      <color indexed="8"/>
      <name val="Calibri"/>
      <family val="2"/>
    </font>
    <font>
      <b/>
      <sz val="36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فهكثس"/>
      <family val="0"/>
    </font>
    <font>
      <sz val="14"/>
      <color indexed="8"/>
      <name val="فهكثس"/>
      <family val="0"/>
    </font>
    <font>
      <sz val="11"/>
      <color indexed="8"/>
      <name val="Times New Roman"/>
      <family val="1"/>
    </font>
    <font>
      <b/>
      <sz val="22"/>
      <color indexed="40"/>
      <name val="Times New Roman"/>
      <family val="1"/>
    </font>
    <font>
      <sz val="10"/>
      <color indexed="8"/>
      <name val="Times New Roman"/>
      <family val="1"/>
    </font>
    <font>
      <b/>
      <sz val="48"/>
      <color indexed="8"/>
      <name val="Calibri"/>
      <family val="2"/>
    </font>
    <font>
      <sz val="12"/>
      <color indexed="8"/>
      <name val="Sakkal Majalla"/>
      <family val="0"/>
    </font>
    <font>
      <b/>
      <sz val="16"/>
      <color indexed="8"/>
      <name val="Arial"/>
      <family val="2"/>
    </font>
    <font>
      <b/>
      <sz val="36"/>
      <color indexed="10"/>
      <name val="Times New Roman"/>
      <family val="1"/>
    </font>
    <font>
      <sz val="10"/>
      <name val="Calibri"/>
      <family val="2"/>
    </font>
    <font>
      <b/>
      <i/>
      <sz val="22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فهكثس"/>
      <family val="0"/>
    </font>
    <font>
      <sz val="14"/>
      <color theme="1"/>
      <name val="فهكثس"/>
      <family val="0"/>
    </font>
    <font>
      <sz val="11"/>
      <color theme="1"/>
      <name val="Times New Roman"/>
      <family val="1"/>
    </font>
    <font>
      <b/>
      <sz val="22"/>
      <color rgb="FF00B0F0"/>
      <name val="Times New Roman"/>
      <family val="1"/>
    </font>
    <font>
      <sz val="10"/>
      <color theme="1"/>
      <name val="Times New Roman"/>
      <family val="1"/>
    </font>
    <font>
      <b/>
      <sz val="36"/>
      <color rgb="FFFF0000"/>
      <name val="Times New Roman"/>
      <family val="1"/>
    </font>
    <font>
      <b/>
      <sz val="48"/>
      <color theme="1"/>
      <name val="Calibri"/>
      <family val="2"/>
    </font>
    <font>
      <b/>
      <sz val="16"/>
      <color theme="1"/>
      <name val="Arial"/>
      <family val="2"/>
    </font>
    <font>
      <sz val="12"/>
      <color theme="1"/>
      <name val="Sakkal Majalla"/>
      <family val="0"/>
    </font>
    <font>
      <b/>
      <sz val="12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2"/>
        <bgColor theme="8" tint="0.799979984760284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indexed="9"/>
      </patternFill>
    </fill>
    <fill>
      <patternFill patternType="lightGray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lightGray">
        <fgColor indexed="22"/>
        <bgColor indexed="29"/>
      </patternFill>
    </fill>
    <fill>
      <patternFill patternType="lightGray">
        <fgColor indexed="22"/>
        <bgColor theme="5" tint="0.39998000860214233"/>
      </patternFill>
    </fill>
    <fill>
      <patternFill patternType="lightGray">
        <fgColor indexed="22"/>
        <bgColor theme="7" tint="0.39998000860214233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theme="1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medium">
        <color theme="1"/>
      </right>
      <top>
        <color indexed="63"/>
      </top>
      <bottom style="thin"/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thin"/>
      <top style="thin"/>
      <bottom style="medium">
        <color theme="1"/>
      </bottom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double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6" borderId="1" applyNumberFormat="0" applyAlignment="0" applyProtection="0"/>
    <xf numFmtId="0" fontId="97" fillId="0" borderId="2" applyNumberFormat="0" applyFill="0" applyAlignment="0" applyProtection="0"/>
    <xf numFmtId="0" fontId="0" fillId="27" borderId="3" applyNumberFormat="0" applyFont="0" applyAlignment="0" applyProtection="0"/>
    <xf numFmtId="0" fontId="98" fillId="28" borderId="1" applyNumberFormat="0" applyAlignment="0" applyProtection="0"/>
    <xf numFmtId="0" fontId="99" fillId="29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4" fillId="26" borderId="4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32" borderId="9" applyNumberFormat="0" applyAlignment="0" applyProtection="0"/>
  </cellStyleXfs>
  <cellXfs count="277"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112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right" vertical="center" wrapText="1" readingOrder="2"/>
    </xf>
    <xf numFmtId="0" fontId="113" fillId="0" borderId="0" xfId="0" applyFont="1" applyAlignment="1">
      <alignment/>
    </xf>
    <xf numFmtId="0" fontId="114" fillId="0" borderId="0" xfId="0" applyFont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right" vertical="center" wrapText="1" readingOrder="2"/>
    </xf>
    <xf numFmtId="0" fontId="114" fillId="0" borderId="0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 readingOrder="2"/>
    </xf>
    <xf numFmtId="0" fontId="17" fillId="0" borderId="0" xfId="0" applyFont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4" fontId="13" fillId="35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16" fillId="0" borderId="13" xfId="0" applyNumberFormat="1" applyFont="1" applyBorder="1" applyAlignment="1">
      <alignment horizontal="center" vertical="center"/>
    </xf>
    <xf numFmtId="166" fontId="116" fillId="19" borderId="10" xfId="0" applyNumberFormat="1" applyFont="1" applyFill="1" applyBorder="1" applyAlignment="1">
      <alignment horizontal="center" vertical="center" wrapText="1"/>
    </xf>
    <xf numFmtId="166" fontId="116" fillId="16" borderId="10" xfId="0" applyNumberFormat="1" applyFont="1" applyFill="1" applyBorder="1" applyAlignment="1">
      <alignment horizontal="center" vertical="center" wrapText="1"/>
    </xf>
    <xf numFmtId="0" fontId="117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top"/>
    </xf>
    <xf numFmtId="4" fontId="22" fillId="36" borderId="11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 readingOrder="2"/>
    </xf>
    <xf numFmtId="4" fontId="118" fillId="5" borderId="15" xfId="0" applyNumberFormat="1" applyFont="1" applyFill="1" applyBorder="1" applyAlignment="1">
      <alignment horizontal="center" vertical="center"/>
    </xf>
    <xf numFmtId="4" fontId="13" fillId="35" borderId="16" xfId="0" applyNumberFormat="1" applyFont="1" applyFill="1" applyBorder="1" applyAlignment="1">
      <alignment horizontal="center" vertical="center" wrapText="1"/>
    </xf>
    <xf numFmtId="4" fontId="119" fillId="35" borderId="16" xfId="0" applyNumberFormat="1" applyFont="1" applyFill="1" applyBorder="1" applyAlignment="1">
      <alignment horizontal="center" vertical="center" wrapText="1"/>
    </xf>
    <xf numFmtId="4" fontId="22" fillId="37" borderId="16" xfId="0" applyNumberFormat="1" applyFont="1" applyFill="1" applyBorder="1" applyAlignment="1">
      <alignment horizontal="center" vertical="center"/>
    </xf>
    <xf numFmtId="4" fontId="21" fillId="37" borderId="16" xfId="0" applyNumberFormat="1" applyFont="1" applyFill="1" applyBorder="1" applyAlignment="1">
      <alignment horizontal="center" vertical="center"/>
    </xf>
    <xf numFmtId="4" fontId="120" fillId="37" borderId="16" xfId="0" applyNumberFormat="1" applyFont="1" applyFill="1" applyBorder="1" applyAlignment="1">
      <alignment horizontal="center" vertical="center" wrapText="1"/>
    </xf>
    <xf numFmtId="4" fontId="118" fillId="35" borderId="10" xfId="0" applyNumberFormat="1" applyFont="1" applyFill="1" applyBorder="1" applyAlignment="1">
      <alignment horizontal="center" vertical="center" wrapText="1"/>
    </xf>
    <xf numFmtId="0" fontId="22" fillId="17" borderId="1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3" fillId="34" borderId="11" xfId="0" applyNumberFormat="1" applyFont="1" applyFill="1" applyBorder="1" applyAlignment="1">
      <alignment horizontal="center" vertical="center" wrapText="1"/>
    </xf>
    <xf numFmtId="4" fontId="121" fillId="33" borderId="13" xfId="0" applyNumberFormat="1" applyFont="1" applyFill="1" applyBorder="1" applyAlignment="1">
      <alignment horizontal="center" vertical="center"/>
    </xf>
    <xf numFmtId="4" fontId="122" fillId="0" borderId="13" xfId="0" applyNumberFormat="1" applyFont="1" applyBorder="1" applyAlignment="1">
      <alignment horizontal="center" vertical="center"/>
    </xf>
    <xf numFmtId="0" fontId="123" fillId="0" borderId="0" xfId="0" applyFont="1" applyAlignment="1">
      <alignment/>
    </xf>
    <xf numFmtId="0" fontId="2" fillId="0" borderId="0" xfId="0" applyFont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 horizontal="center" vertical="center"/>
    </xf>
    <xf numFmtId="4" fontId="31" fillId="18" borderId="18" xfId="0" applyNumberFormat="1" applyFont="1" applyFill="1" applyBorder="1" applyAlignment="1">
      <alignment horizontal="center" vertical="center"/>
    </xf>
    <xf numFmtId="4" fontId="31" fillId="18" borderId="19" xfId="0" applyNumberFormat="1" applyFont="1" applyFill="1" applyBorder="1" applyAlignment="1">
      <alignment horizontal="center" vertical="center"/>
    </xf>
    <xf numFmtId="4" fontId="7" fillId="38" borderId="20" xfId="0" applyNumberFormat="1" applyFont="1" applyFill="1" applyBorder="1" applyAlignment="1">
      <alignment horizontal="center" vertical="center"/>
    </xf>
    <xf numFmtId="4" fontId="33" fillId="38" borderId="21" xfId="53" applyNumberFormat="1" applyFont="1" applyFill="1" applyBorder="1" applyAlignment="1">
      <alignment horizontal="center" vertical="center"/>
      <protection/>
    </xf>
    <xf numFmtId="4" fontId="33" fillId="38" borderId="21" xfId="0" applyNumberFormat="1" applyFont="1" applyFill="1" applyBorder="1" applyAlignment="1">
      <alignment horizontal="center" vertical="center"/>
    </xf>
    <xf numFmtId="4" fontId="31" fillId="38" borderId="21" xfId="0" applyNumberFormat="1" applyFont="1" applyFill="1" applyBorder="1" applyAlignment="1">
      <alignment horizontal="center" vertical="center"/>
    </xf>
    <xf numFmtId="4" fontId="7" fillId="0" borderId="22" xfId="53" applyNumberFormat="1" applyFont="1" applyFill="1" applyBorder="1" applyAlignment="1">
      <alignment horizontal="center" vertical="center" wrapText="1"/>
      <protection/>
    </xf>
    <xf numFmtId="4" fontId="33" fillId="0" borderId="22" xfId="53" applyNumberFormat="1" applyFont="1" applyFill="1" applyBorder="1" applyAlignment="1">
      <alignment horizontal="center" vertical="center" wrapText="1"/>
      <protection/>
    </xf>
    <xf numFmtId="4" fontId="33" fillId="0" borderId="10" xfId="53" applyNumberFormat="1" applyFont="1" applyBorder="1" applyAlignment="1">
      <alignment horizontal="center" vertical="center"/>
      <protection/>
    </xf>
    <xf numFmtId="4" fontId="33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0" fontId="117" fillId="0" borderId="10" xfId="0" applyFont="1" applyBorder="1" applyAlignment="1">
      <alignment horizontal="right" vertical="center" wrapText="1"/>
    </xf>
    <xf numFmtId="49" fontId="126" fillId="0" borderId="10" xfId="0" applyNumberFormat="1" applyFont="1" applyBorder="1" applyAlignment="1">
      <alignment horizontal="center" vertical="center"/>
    </xf>
    <xf numFmtId="4" fontId="7" fillId="38" borderId="22" xfId="0" applyNumberFormat="1" applyFont="1" applyFill="1" applyBorder="1" applyAlignment="1">
      <alignment horizontal="center" vertical="center"/>
    </xf>
    <xf numFmtId="4" fontId="33" fillId="38" borderId="22" xfId="0" applyNumberFormat="1" applyFont="1" applyFill="1" applyBorder="1" applyAlignment="1">
      <alignment horizontal="center" vertical="center"/>
    </xf>
    <xf numFmtId="4" fontId="33" fillId="38" borderId="10" xfId="0" applyNumberFormat="1" applyFont="1" applyFill="1" applyBorder="1" applyAlignment="1">
      <alignment horizontal="center" vertical="center"/>
    </xf>
    <xf numFmtId="4" fontId="126" fillId="0" borderId="10" xfId="53" applyNumberFormat="1" applyFont="1" applyBorder="1" applyAlignment="1">
      <alignment horizontal="center" vertical="center"/>
      <protection/>
    </xf>
    <xf numFmtId="49" fontId="5" fillId="39" borderId="23" xfId="53" applyNumberFormat="1" applyFont="1" applyFill="1" applyBorder="1" applyAlignment="1">
      <alignment horizontal="center" vertical="center" wrapText="1"/>
      <protection/>
    </xf>
    <xf numFmtId="49" fontId="34" fillId="39" borderId="23" xfId="53" applyNumberFormat="1" applyFont="1" applyFill="1" applyBorder="1" applyAlignment="1">
      <alignment horizontal="center" vertical="center" wrapText="1"/>
      <protection/>
    </xf>
    <xf numFmtId="49" fontId="34" fillId="39" borderId="19" xfId="53" applyNumberFormat="1" applyFont="1" applyFill="1" applyBorder="1" applyAlignment="1">
      <alignment horizontal="center" vertical="center" wrapText="1"/>
      <protection/>
    </xf>
    <xf numFmtId="49" fontId="34" fillId="39" borderId="24" xfId="53" applyNumberFormat="1" applyFont="1" applyFill="1" applyBorder="1" applyAlignment="1">
      <alignment horizontal="center" vertical="center" wrapText="1"/>
      <protection/>
    </xf>
    <xf numFmtId="49" fontId="34" fillId="39" borderId="24" xfId="0" applyNumberFormat="1" applyFont="1" applyFill="1" applyBorder="1" applyAlignment="1">
      <alignment horizontal="center" vertical="center" wrapText="1"/>
    </xf>
    <xf numFmtId="49" fontId="34" fillId="39" borderId="18" xfId="0" applyNumberFormat="1" applyFont="1" applyFill="1" applyBorder="1" applyAlignment="1">
      <alignment horizontal="center" vertical="center" wrapText="1"/>
    </xf>
    <xf numFmtId="0" fontId="25" fillId="39" borderId="19" xfId="0" applyFont="1" applyFill="1" applyBorder="1" applyAlignment="1">
      <alignment horizontal="center" vertical="center"/>
    </xf>
    <xf numFmtId="0" fontId="30" fillId="39" borderId="24" xfId="0" applyFont="1" applyFill="1" applyBorder="1" applyAlignment="1">
      <alignment horizontal="center" vertical="center"/>
    </xf>
    <xf numFmtId="0" fontId="30" fillId="39" borderId="18" xfId="0" applyFont="1" applyFill="1" applyBorder="1" applyAlignment="1">
      <alignment horizontal="center" vertical="center"/>
    </xf>
    <xf numFmtId="0" fontId="30" fillId="39" borderId="19" xfId="0" applyFont="1" applyFill="1" applyBorder="1" applyAlignment="1">
      <alignment horizontal="center" vertical="center"/>
    </xf>
    <xf numFmtId="4" fontId="31" fillId="38" borderId="22" xfId="0" applyNumberFormat="1" applyFont="1" applyFill="1" applyBorder="1" applyAlignment="1">
      <alignment horizontal="center" vertical="center"/>
    </xf>
    <xf numFmtId="4" fontId="31" fillId="38" borderId="10" xfId="0" applyNumberFormat="1" applyFont="1" applyFill="1" applyBorder="1" applyAlignment="1">
      <alignment horizontal="center" vertical="center"/>
    </xf>
    <xf numFmtId="4" fontId="33" fillId="0" borderId="10" xfId="53" applyNumberFormat="1" applyFont="1" applyBorder="1" applyAlignment="1">
      <alignment horizontal="center" vertical="center" wrapText="1"/>
      <protection/>
    </xf>
    <xf numFmtId="49" fontId="127" fillId="0" borderId="10" xfId="0" applyNumberFormat="1" applyFont="1" applyBorder="1" applyAlignment="1">
      <alignment horizontal="center" vertical="center"/>
    </xf>
    <xf numFmtId="4" fontId="33" fillId="0" borderId="10" xfId="53" applyNumberFormat="1" applyFont="1" applyBorder="1" applyAlignment="1" quotePrefix="1">
      <alignment horizontal="center" vertical="center" wrapText="1"/>
      <protection/>
    </xf>
    <xf numFmtId="4" fontId="33" fillId="33" borderId="10" xfId="53" applyNumberFormat="1" applyFont="1" applyFill="1" applyBorder="1" applyAlignment="1">
      <alignment horizontal="center" vertical="center" wrapText="1"/>
      <protection/>
    </xf>
    <xf numFmtId="4" fontId="33" fillId="33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right" vertical="center" wrapText="1"/>
      <protection/>
    </xf>
    <xf numFmtId="4" fontId="33" fillId="33" borderId="22" xfId="53" applyNumberFormat="1" applyFont="1" applyFill="1" applyBorder="1" applyAlignment="1">
      <alignment horizontal="center" vertical="center" wrapText="1"/>
      <protection/>
    </xf>
    <xf numFmtId="0" fontId="117" fillId="0" borderId="10" xfId="0" applyFont="1" applyFill="1" applyBorder="1" applyAlignment="1">
      <alignment horizontal="right" vertical="center" wrapText="1"/>
    </xf>
    <xf numFmtId="49" fontId="127" fillId="33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49" fontId="127" fillId="0" borderId="10" xfId="0" applyNumberFormat="1" applyFont="1" applyFill="1" applyBorder="1" applyAlignment="1">
      <alignment horizontal="center" vertical="center"/>
    </xf>
    <xf numFmtId="0" fontId="2" fillId="0" borderId="10" xfId="53" applyFont="1" applyBorder="1" applyAlignment="1">
      <alignment vertical="center" wrapText="1"/>
      <protection/>
    </xf>
    <xf numFmtId="49" fontId="36" fillId="0" borderId="10" xfId="53" applyNumberFormat="1" applyFont="1" applyBorder="1" applyAlignment="1">
      <alignment horizontal="center" vertical="center"/>
      <protection/>
    </xf>
    <xf numFmtId="4" fontId="33" fillId="0" borderId="25" xfId="0" applyNumberFormat="1" applyFont="1" applyBorder="1" applyAlignment="1">
      <alignment horizontal="center" vertical="center"/>
    </xf>
    <xf numFmtId="0" fontId="117" fillId="0" borderId="26" xfId="0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center" vertical="center"/>
    </xf>
    <xf numFmtId="4" fontId="33" fillId="0" borderId="27" xfId="0" applyNumberFormat="1" applyFont="1" applyBorder="1" applyAlignment="1">
      <alignment horizontal="center" vertical="center"/>
    </xf>
    <xf numFmtId="0" fontId="117" fillId="0" borderId="28" xfId="0" applyFont="1" applyBorder="1" applyAlignment="1">
      <alignment horizontal="right" vertical="center" wrapText="1"/>
    </xf>
    <xf numFmtId="49" fontId="127" fillId="0" borderId="13" xfId="0" applyNumberFormat="1" applyFont="1" applyBorder="1" applyAlignment="1">
      <alignment horizontal="center" vertical="center"/>
    </xf>
    <xf numFmtId="0" fontId="117" fillId="0" borderId="16" xfId="0" applyFont="1" applyBorder="1" applyAlignment="1">
      <alignment horizontal="right" vertical="center" wrapText="1"/>
    </xf>
    <xf numFmtId="49" fontId="127" fillId="0" borderId="26" xfId="0" applyNumberFormat="1" applyFont="1" applyBorder="1" applyAlignment="1">
      <alignment horizontal="center" vertical="center"/>
    </xf>
    <xf numFmtId="49" fontId="127" fillId="0" borderId="16" xfId="0" applyNumberFormat="1" applyFont="1" applyBorder="1" applyAlignment="1">
      <alignment horizontal="center" vertical="center"/>
    </xf>
    <xf numFmtId="4" fontId="33" fillId="38" borderId="10" xfId="53" applyNumberFormat="1" applyFont="1" applyFill="1" applyBorder="1" applyAlignment="1">
      <alignment horizontal="center" vertical="center" wrapText="1"/>
      <protection/>
    </xf>
    <xf numFmtId="0" fontId="2" fillId="0" borderId="25" xfId="53" applyFont="1" applyBorder="1" applyAlignment="1">
      <alignment vertical="center"/>
      <protection/>
    </xf>
    <xf numFmtId="0" fontId="2" fillId="0" borderId="29" xfId="53" applyFont="1" applyBorder="1" applyAlignment="1">
      <alignment vertical="center" wrapText="1"/>
      <protection/>
    </xf>
    <xf numFmtId="0" fontId="2" fillId="0" borderId="10" xfId="53" applyFont="1" applyBorder="1" applyAlignment="1">
      <alignment vertical="center"/>
      <protection/>
    </xf>
    <xf numFmtId="4" fontId="7" fillId="0" borderId="30" xfId="53" applyNumberFormat="1" applyFont="1" applyFill="1" applyBorder="1" applyAlignment="1">
      <alignment horizontal="center" vertical="center" wrapText="1"/>
      <protection/>
    </xf>
    <xf numFmtId="4" fontId="33" fillId="0" borderId="25" xfId="53" applyNumberFormat="1" applyFont="1" applyBorder="1" applyAlignment="1">
      <alignment horizontal="center" vertical="center" wrapText="1"/>
      <protection/>
    </xf>
    <xf numFmtId="0" fontId="117" fillId="0" borderId="25" xfId="0" applyFont="1" applyBorder="1" applyAlignment="1">
      <alignment horizontal="right" vertical="center" wrapText="1"/>
    </xf>
    <xf numFmtId="49" fontId="128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29" fillId="0" borderId="31" xfId="0" applyNumberFormat="1" applyFont="1" applyBorder="1" applyAlignment="1">
      <alignment vertical="center" wrapText="1"/>
    </xf>
    <xf numFmtId="4" fontId="17" fillId="0" borderId="0" xfId="0" applyNumberFormat="1" applyFont="1" applyBorder="1" applyAlignment="1">
      <alignment vertical="center"/>
    </xf>
    <xf numFmtId="4" fontId="21" fillId="33" borderId="11" xfId="0" applyNumberFormat="1" applyFont="1" applyFill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4" fontId="4" fillId="18" borderId="19" xfId="0" applyNumberFormat="1" applyFont="1" applyFill="1" applyBorder="1" applyAlignment="1">
      <alignment horizontal="center" vertical="center"/>
    </xf>
    <xf numFmtId="0" fontId="129" fillId="0" borderId="0" xfId="0" applyFont="1" applyBorder="1" applyAlignment="1">
      <alignment/>
    </xf>
    <xf numFmtId="4" fontId="130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9" fillId="34" borderId="32" xfId="0" applyNumberFormat="1" applyFont="1" applyFill="1" applyBorder="1" applyAlignment="1">
      <alignment horizontal="center" vertical="center" wrapText="1"/>
    </xf>
    <xf numFmtId="49" fontId="22" fillId="34" borderId="33" xfId="0" applyNumberFormat="1" applyFont="1" applyFill="1" applyBorder="1" applyAlignment="1">
      <alignment horizontal="center" vertical="center" wrapText="1"/>
    </xf>
    <xf numFmtId="0" fontId="129" fillId="0" borderId="34" xfId="0" applyFont="1" applyBorder="1" applyAlignment="1">
      <alignment/>
    </xf>
    <xf numFmtId="0" fontId="131" fillId="0" borderId="35" xfId="0" applyFont="1" applyBorder="1" applyAlignment="1">
      <alignment/>
    </xf>
    <xf numFmtId="0" fontId="129" fillId="0" borderId="35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36" xfId="0" applyBorder="1" applyAlignment="1">
      <alignment/>
    </xf>
    <xf numFmtId="4" fontId="132" fillId="0" borderId="0" xfId="0" applyNumberFormat="1" applyFont="1" applyBorder="1" applyAlignment="1">
      <alignment horizontal="center" vertical="center"/>
    </xf>
    <xf numFmtId="0" fontId="11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40" borderId="0" xfId="0" applyFill="1" applyAlignment="1">
      <alignment horizontal="center"/>
    </xf>
    <xf numFmtId="0" fontId="133" fillId="0" borderId="0" xfId="0" applyFont="1" applyAlignment="1">
      <alignment horizontal="center"/>
    </xf>
    <xf numFmtId="0" fontId="134" fillId="0" borderId="0" xfId="0" applyFont="1" applyAlignment="1">
      <alignment horizontal="center" vertical="center"/>
    </xf>
    <xf numFmtId="49" fontId="134" fillId="38" borderId="13" xfId="0" applyNumberFormat="1" applyFont="1" applyFill="1" applyBorder="1" applyAlignment="1">
      <alignment horizontal="left" vertical="center"/>
    </xf>
    <xf numFmtId="49" fontId="134" fillId="38" borderId="37" xfId="0" applyNumberFormat="1" applyFont="1" applyFill="1" applyBorder="1" applyAlignment="1">
      <alignment horizontal="left" vertical="center"/>
    </xf>
    <xf numFmtId="49" fontId="134" fillId="38" borderId="38" xfId="0" applyNumberFormat="1" applyFont="1" applyFill="1" applyBorder="1" applyAlignment="1">
      <alignment horizontal="left" vertical="center"/>
    </xf>
    <xf numFmtId="49" fontId="125" fillId="38" borderId="13" xfId="0" applyNumberFormat="1" applyFont="1" applyFill="1" applyBorder="1" applyAlignment="1">
      <alignment horizontal="left" vertical="center"/>
    </xf>
    <xf numFmtId="49" fontId="125" fillId="38" borderId="37" xfId="0" applyNumberFormat="1" applyFont="1" applyFill="1" applyBorder="1" applyAlignment="1">
      <alignment horizontal="left" vertical="center"/>
    </xf>
    <xf numFmtId="49" fontId="125" fillId="38" borderId="38" xfId="0" applyNumberFormat="1" applyFont="1" applyFill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49" fontId="38" fillId="41" borderId="39" xfId="0" applyNumberFormat="1" applyFont="1" applyFill="1" applyBorder="1" applyAlignment="1">
      <alignment horizontal="center" vertical="center" wrapText="1"/>
    </xf>
    <xf numFmtId="49" fontId="38" fillId="41" borderId="40" xfId="0" applyNumberFormat="1" applyFont="1" applyFill="1" applyBorder="1" applyAlignment="1">
      <alignment horizontal="center" vertical="center" wrapText="1"/>
    </xf>
    <xf numFmtId="49" fontId="38" fillId="41" borderId="41" xfId="0" applyNumberFormat="1" applyFont="1" applyFill="1" applyBorder="1" applyAlignment="1">
      <alignment horizontal="center" vertical="center" wrapText="1"/>
    </xf>
    <xf numFmtId="49" fontId="38" fillId="41" borderId="42" xfId="0" applyNumberFormat="1" applyFont="1" applyFill="1" applyBorder="1" applyAlignment="1">
      <alignment horizontal="center" vertical="center" wrapText="1"/>
    </xf>
    <xf numFmtId="49" fontId="38" fillId="41" borderId="43" xfId="0" applyNumberFormat="1" applyFont="1" applyFill="1" applyBorder="1" applyAlignment="1">
      <alignment horizontal="center" vertical="center" wrapText="1"/>
    </xf>
    <xf numFmtId="49" fontId="38" fillId="41" borderId="4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35" fillId="0" borderId="0" xfId="0" applyFont="1" applyAlignment="1">
      <alignment horizontal="center"/>
    </xf>
    <xf numFmtId="49" fontId="134" fillId="38" borderId="45" xfId="0" applyNumberFormat="1" applyFont="1" applyFill="1" applyBorder="1" applyAlignment="1">
      <alignment horizontal="left" vertical="center"/>
    </xf>
    <xf numFmtId="49" fontId="134" fillId="38" borderId="46" xfId="0" applyNumberFormat="1" applyFont="1" applyFill="1" applyBorder="1" applyAlignment="1">
      <alignment horizontal="left" vertical="center"/>
    </xf>
    <xf numFmtId="49" fontId="134" fillId="38" borderId="47" xfId="0" applyNumberFormat="1" applyFont="1" applyFill="1" applyBorder="1" applyAlignment="1">
      <alignment horizontal="left" vertical="center"/>
    </xf>
    <xf numFmtId="4" fontId="32" fillId="18" borderId="48" xfId="0" applyNumberFormat="1" applyFont="1" applyFill="1" applyBorder="1" applyAlignment="1">
      <alignment horizontal="left" vertical="center"/>
    </xf>
    <xf numFmtId="4" fontId="32" fillId="18" borderId="49" xfId="0" applyNumberFormat="1" applyFont="1" applyFill="1" applyBorder="1" applyAlignment="1">
      <alignment horizontal="left" vertical="center"/>
    </xf>
    <xf numFmtId="4" fontId="32" fillId="18" borderId="50" xfId="0" applyNumberFormat="1" applyFont="1" applyFill="1" applyBorder="1" applyAlignment="1">
      <alignment horizontal="left" vertical="center"/>
    </xf>
    <xf numFmtId="0" fontId="9" fillId="42" borderId="13" xfId="0" applyFont="1" applyFill="1" applyBorder="1" applyAlignment="1">
      <alignment horizontal="center" vertical="center" wrapText="1"/>
    </xf>
    <xf numFmtId="0" fontId="9" fillId="42" borderId="37" xfId="0" applyFont="1" applyFill="1" applyBorder="1" applyAlignment="1">
      <alignment horizontal="center" vertical="center" wrapText="1"/>
    </xf>
    <xf numFmtId="0" fontId="22" fillId="43" borderId="13" xfId="0" applyFont="1" applyFill="1" applyBorder="1" applyAlignment="1">
      <alignment horizontal="center" vertical="center" wrapText="1"/>
    </xf>
    <xf numFmtId="0" fontId="22" fillId="43" borderId="3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2" fillId="19" borderId="38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29" fillId="43" borderId="53" xfId="0" applyFont="1" applyFill="1" applyBorder="1" applyAlignment="1">
      <alignment horizontal="center" vertical="center" wrapText="1"/>
    </xf>
    <xf numFmtId="0" fontId="29" fillId="43" borderId="54" xfId="0" applyFont="1" applyFill="1" applyBorder="1" applyAlignment="1">
      <alignment horizontal="center" vertical="center" wrapText="1"/>
    </xf>
    <xf numFmtId="0" fontId="18" fillId="41" borderId="55" xfId="0" applyFont="1" applyFill="1" applyBorder="1" applyAlignment="1">
      <alignment horizontal="center" vertical="top"/>
    </xf>
    <xf numFmtId="0" fontId="18" fillId="41" borderId="56" xfId="0" applyFont="1" applyFill="1" applyBorder="1" applyAlignment="1">
      <alignment horizontal="center" vertical="top"/>
    </xf>
    <xf numFmtId="0" fontId="18" fillId="41" borderId="57" xfId="0" applyFont="1" applyFill="1" applyBorder="1" applyAlignment="1">
      <alignment horizontal="center" vertical="top"/>
    </xf>
    <xf numFmtId="0" fontId="23" fillId="43" borderId="53" xfId="0" applyFont="1" applyFill="1" applyBorder="1" applyAlignment="1">
      <alignment horizontal="center" vertical="center" wrapText="1"/>
    </xf>
    <xf numFmtId="0" fontId="23" fillId="43" borderId="54" xfId="0" applyFont="1" applyFill="1" applyBorder="1" applyAlignment="1">
      <alignment horizontal="center" vertical="center" wrapText="1"/>
    </xf>
    <xf numFmtId="0" fontId="9" fillId="42" borderId="58" xfId="0" applyFont="1" applyFill="1" applyBorder="1" applyAlignment="1">
      <alignment horizontal="center" vertical="center" wrapText="1"/>
    </xf>
    <xf numFmtId="0" fontId="9" fillId="42" borderId="1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 wrapText="1"/>
    </xf>
    <xf numFmtId="4" fontId="6" fillId="5" borderId="59" xfId="0" applyNumberFormat="1" applyFont="1" applyFill="1" applyBorder="1" applyAlignment="1">
      <alignment horizontal="center" vertical="center"/>
    </xf>
    <xf numFmtId="4" fontId="6" fillId="5" borderId="6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38" xfId="0" applyFont="1" applyFill="1" applyBorder="1" applyAlignment="1">
      <alignment horizontal="center" vertical="center" wrapText="1"/>
    </xf>
    <xf numFmtId="0" fontId="21" fillId="35" borderId="51" xfId="0" applyFont="1" applyFill="1" applyBorder="1" applyAlignment="1">
      <alignment horizontal="center" vertical="center" wrapText="1"/>
    </xf>
    <xf numFmtId="0" fontId="21" fillId="35" borderId="52" xfId="0" applyFont="1" applyFill="1" applyBorder="1" applyAlignment="1">
      <alignment horizontal="center" vertical="center" wrapText="1"/>
    </xf>
    <xf numFmtId="0" fontId="25" fillId="43" borderId="53" xfId="0" applyFont="1" applyFill="1" applyBorder="1" applyAlignment="1">
      <alignment horizontal="center" vertical="center" wrapText="1"/>
    </xf>
    <xf numFmtId="0" fontId="25" fillId="43" borderId="54" xfId="0" applyFont="1" applyFill="1" applyBorder="1" applyAlignment="1">
      <alignment horizontal="center" vertical="center" wrapText="1"/>
    </xf>
    <xf numFmtId="49" fontId="23" fillId="34" borderId="61" xfId="0" applyNumberFormat="1" applyFont="1" applyFill="1" applyBorder="1" applyAlignment="1">
      <alignment horizontal="center" vertical="center" wrapText="1"/>
    </xf>
    <xf numFmtId="49" fontId="23" fillId="34" borderId="34" xfId="0" applyNumberFormat="1" applyFont="1" applyFill="1" applyBorder="1" applyAlignment="1">
      <alignment horizontal="center" vertical="center" wrapText="1"/>
    </xf>
    <xf numFmtId="49" fontId="23" fillId="34" borderId="32" xfId="0" applyNumberFormat="1" applyFont="1" applyFill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49" fontId="21" fillId="0" borderId="56" xfId="0" applyNumberFormat="1" applyFont="1" applyBorder="1" applyAlignment="1">
      <alignment horizontal="center" vertical="center" wrapText="1"/>
    </xf>
    <xf numFmtId="49" fontId="21" fillId="0" borderId="5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21" fillId="44" borderId="55" xfId="0" applyFont="1" applyFill="1" applyBorder="1" applyAlignment="1">
      <alignment horizontal="center" vertical="center" wrapText="1"/>
    </xf>
    <xf numFmtId="0" fontId="21" fillId="44" borderId="56" xfId="0" applyFont="1" applyFill="1" applyBorder="1" applyAlignment="1">
      <alignment horizontal="center" vertical="center" wrapText="1"/>
    </xf>
    <xf numFmtId="0" fontId="21" fillId="44" borderId="57" xfId="0" applyFont="1" applyFill="1" applyBorder="1" applyAlignment="1">
      <alignment horizontal="center" vertical="center" wrapText="1"/>
    </xf>
    <xf numFmtId="0" fontId="21" fillId="45" borderId="62" xfId="0" applyFont="1" applyFill="1" applyBorder="1" applyAlignment="1">
      <alignment horizontal="center" vertical="center"/>
    </xf>
    <xf numFmtId="0" fontId="21" fillId="45" borderId="56" xfId="0" applyFont="1" applyFill="1" applyBorder="1" applyAlignment="1">
      <alignment horizontal="center" vertical="center"/>
    </xf>
    <xf numFmtId="0" fontId="21" fillId="45" borderId="57" xfId="0" applyFont="1" applyFill="1" applyBorder="1" applyAlignment="1">
      <alignment horizontal="center" vertical="center"/>
    </xf>
    <xf numFmtId="0" fontId="23" fillId="46" borderId="63" xfId="0" applyFont="1" applyFill="1" applyBorder="1" applyAlignment="1">
      <alignment horizontal="center" vertical="center"/>
    </xf>
    <xf numFmtId="0" fontId="23" fillId="46" borderId="64" xfId="0" applyFont="1" applyFill="1" applyBorder="1" applyAlignment="1">
      <alignment horizontal="center" vertical="center"/>
    </xf>
    <xf numFmtId="0" fontId="23" fillId="46" borderId="65" xfId="0" applyFont="1" applyFill="1" applyBorder="1" applyAlignment="1">
      <alignment horizontal="center" vertical="center"/>
    </xf>
    <xf numFmtId="0" fontId="9" fillId="45" borderId="61" xfId="0" applyFont="1" applyFill="1" applyBorder="1" applyAlignment="1">
      <alignment horizontal="center" vertical="center"/>
    </xf>
    <xf numFmtId="0" fontId="9" fillId="45" borderId="34" xfId="0" applyFont="1" applyFill="1" applyBorder="1" applyAlignment="1">
      <alignment horizontal="center" vertical="center"/>
    </xf>
    <xf numFmtId="0" fontId="9" fillId="45" borderId="32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49" fontId="24" fillId="44" borderId="55" xfId="0" applyNumberFormat="1" applyFont="1" applyFill="1" applyBorder="1" applyAlignment="1">
      <alignment horizontal="center" vertical="center" wrapText="1"/>
    </xf>
    <xf numFmtId="49" fontId="24" fillId="44" borderId="56" xfId="0" applyNumberFormat="1" applyFont="1" applyFill="1" applyBorder="1" applyAlignment="1">
      <alignment horizontal="center" vertical="center" wrapText="1"/>
    </xf>
    <xf numFmtId="49" fontId="24" fillId="44" borderId="57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/>
    </xf>
    <xf numFmtId="0" fontId="132" fillId="0" borderId="0" xfId="0" applyFont="1" applyBorder="1" applyAlignment="1">
      <alignment horizontal="center" vertical="center"/>
    </xf>
    <xf numFmtId="0" fontId="9" fillId="45" borderId="55" xfId="0" applyFont="1" applyFill="1" applyBorder="1" applyAlignment="1">
      <alignment horizontal="center" vertical="center"/>
    </xf>
    <xf numFmtId="0" fontId="9" fillId="45" borderId="56" xfId="0" applyFont="1" applyFill="1" applyBorder="1" applyAlignment="1">
      <alignment horizontal="center" vertical="center"/>
    </xf>
    <xf numFmtId="0" fontId="9" fillId="45" borderId="57" xfId="0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0" fontId="23" fillId="34" borderId="55" xfId="0" applyFont="1" applyFill="1" applyBorder="1" applyAlignment="1">
      <alignment horizontal="left" vertical="center"/>
    </xf>
    <xf numFmtId="0" fontId="23" fillId="34" borderId="56" xfId="0" applyFont="1" applyFill="1" applyBorder="1" applyAlignment="1">
      <alignment horizontal="left" vertical="center"/>
    </xf>
    <xf numFmtId="0" fontId="23" fillId="34" borderId="57" xfId="0" applyFont="1" applyFill="1" applyBorder="1" applyAlignment="1">
      <alignment horizontal="left" vertical="center"/>
    </xf>
    <xf numFmtId="49" fontId="39" fillId="44" borderId="55" xfId="0" applyNumberFormat="1" applyFont="1" applyFill="1" applyBorder="1" applyAlignment="1">
      <alignment horizontal="center" vertical="center" wrapText="1"/>
    </xf>
    <xf numFmtId="49" fontId="39" fillId="44" borderId="56" xfId="0" applyNumberFormat="1" applyFont="1" applyFill="1" applyBorder="1" applyAlignment="1">
      <alignment horizontal="center" vertical="center" wrapText="1"/>
    </xf>
    <xf numFmtId="49" fontId="39" fillId="44" borderId="57" xfId="0" applyNumberFormat="1" applyFont="1" applyFill="1" applyBorder="1" applyAlignment="1">
      <alignment horizontal="center" vertical="center" wrapText="1"/>
    </xf>
    <xf numFmtId="0" fontId="22" fillId="17" borderId="1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3" fillId="44" borderId="61" xfId="0" applyNumberFormat="1" applyFont="1" applyFill="1" applyBorder="1" applyAlignment="1">
      <alignment horizontal="center" vertical="center" wrapText="1"/>
    </xf>
    <xf numFmtId="49" fontId="23" fillId="44" borderId="34" xfId="0" applyNumberFormat="1" applyFont="1" applyFill="1" applyBorder="1" applyAlignment="1">
      <alignment horizontal="center" vertical="center" wrapText="1"/>
    </xf>
    <xf numFmtId="49" fontId="23" fillId="44" borderId="32" xfId="0" applyNumberFormat="1" applyFont="1" applyFill="1" applyBorder="1" applyAlignment="1">
      <alignment horizontal="center" vertical="center" wrapText="1"/>
    </xf>
    <xf numFmtId="0" fontId="133" fillId="0" borderId="0" xfId="0" applyFont="1" applyAlignment="1">
      <alignment horizontal="center" vertical="center" wrapText="1"/>
    </xf>
    <xf numFmtId="0" fontId="6" fillId="44" borderId="59" xfId="0" applyFont="1" applyFill="1" applyBorder="1" applyAlignment="1">
      <alignment horizontal="center" vertical="center"/>
    </xf>
    <xf numFmtId="0" fontId="6" fillId="44" borderId="67" xfId="0" applyFont="1" applyFill="1" applyBorder="1" applyAlignment="1">
      <alignment horizontal="center" vertical="center"/>
    </xf>
    <xf numFmtId="0" fontId="6" fillId="44" borderId="60" xfId="0" applyFont="1" applyFill="1" applyBorder="1" applyAlignment="1">
      <alignment horizontal="center" vertical="center"/>
    </xf>
    <xf numFmtId="0" fontId="34" fillId="47" borderId="59" xfId="0" applyFont="1" applyFill="1" applyBorder="1" applyAlignment="1">
      <alignment horizontal="center" vertical="center"/>
    </xf>
    <xf numFmtId="0" fontId="34" fillId="47" borderId="60" xfId="0" applyFont="1" applyFill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 wrapText="1"/>
    </xf>
    <xf numFmtId="4" fontId="6" fillId="0" borderId="60" xfId="0" applyNumberFormat="1" applyFont="1" applyBorder="1" applyAlignment="1">
      <alignment horizontal="center" vertical="center" wrapText="1"/>
    </xf>
    <xf numFmtId="4" fontId="4" fillId="44" borderId="59" xfId="0" applyNumberFormat="1" applyFont="1" applyFill="1" applyBorder="1" applyAlignment="1">
      <alignment horizontal="center" vertical="center"/>
    </xf>
    <xf numFmtId="0" fontId="4" fillId="44" borderId="60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0" fillId="47" borderId="59" xfId="0" applyFont="1" applyFill="1" applyBorder="1" applyAlignment="1">
      <alignment horizontal="center" vertical="center" wrapText="1"/>
    </xf>
    <xf numFmtId="0" fontId="30" fillId="47" borderId="60" xfId="0" applyFont="1" applyFill="1" applyBorder="1" applyAlignment="1">
      <alignment horizontal="center" vertical="center" wrapText="1"/>
    </xf>
    <xf numFmtId="0" fontId="41" fillId="8" borderId="33" xfId="0" applyFont="1" applyFill="1" applyBorder="1" applyAlignment="1">
      <alignment horizontal="center" vertical="center" wrapText="1"/>
    </xf>
    <xf numFmtId="0" fontId="41" fillId="8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0" fillId="47" borderId="59" xfId="0" applyFont="1" applyFill="1" applyBorder="1" applyAlignment="1">
      <alignment horizontal="center" vertical="center"/>
    </xf>
    <xf numFmtId="0" fontId="30" fillId="47" borderId="67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2" fillId="44" borderId="68" xfId="0" applyFont="1" applyFill="1" applyBorder="1" applyAlignment="1">
      <alignment horizontal="center" vertical="center"/>
    </xf>
    <xf numFmtId="0" fontId="32" fillId="44" borderId="3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0" fillId="0" borderId="0" xfId="0" applyFont="1" applyAlignment="1">
      <alignment/>
    </xf>
    <xf numFmtId="0" fontId="91" fillId="0" borderId="14" xfId="0" applyFont="1" applyBorder="1" applyAlignment="1">
      <alignment horizontal="center" vertical="top"/>
    </xf>
    <xf numFmtId="4" fontId="13" fillId="37" borderId="16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/>
    </xf>
    <xf numFmtId="166" fontId="13" fillId="19" borderId="10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/>
    </xf>
    <xf numFmtId="166" fontId="13" fillId="16" borderId="10" xfId="0" applyNumberFormat="1" applyFont="1" applyFill="1" applyBorder="1" applyAlignment="1">
      <alignment horizontal="center" vertical="center" wrapText="1"/>
    </xf>
    <xf numFmtId="4" fontId="12" fillId="5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" fontId="113" fillId="39" borderId="13" xfId="0" applyNumberFormat="1" applyFont="1" applyFill="1" applyBorder="1" applyAlignment="1">
      <alignment horizontal="center" vertical="center"/>
    </xf>
    <xf numFmtId="4" fontId="113" fillId="33" borderId="13" xfId="0" applyNumberFormat="1" applyFont="1" applyFill="1" applyBorder="1" applyAlignment="1">
      <alignment horizontal="center" vertical="center"/>
    </xf>
    <xf numFmtId="4" fontId="129" fillId="0" borderId="13" xfId="0" applyNumberFormat="1" applyFont="1" applyBorder="1" applyAlignment="1">
      <alignment horizontal="center" vertical="center"/>
    </xf>
    <xf numFmtId="4" fontId="131" fillId="0" borderId="13" xfId="0" applyNumberFormat="1" applyFont="1" applyBorder="1" applyAlignment="1">
      <alignment horizontal="center" vertical="center"/>
    </xf>
    <xf numFmtId="4" fontId="129" fillId="33" borderId="13" xfId="0" applyNumberFormat="1" applyFont="1" applyFill="1" applyBorder="1" applyAlignment="1">
      <alignment horizontal="center" vertical="center"/>
    </xf>
    <xf numFmtId="4" fontId="131" fillId="33" borderId="13" xfId="0" applyNumberFormat="1" applyFont="1" applyFill="1" applyBorder="1" applyAlignment="1">
      <alignment horizontal="center" vertical="center"/>
    </xf>
    <xf numFmtId="4" fontId="113" fillId="0" borderId="13" xfId="0" applyNumberFormat="1" applyFont="1" applyBorder="1" applyAlignment="1">
      <alignment horizontal="center" vertical="center"/>
    </xf>
    <xf numFmtId="4" fontId="9" fillId="48" borderId="10" xfId="0" applyNumberFormat="1" applyFont="1" applyFill="1" applyBorder="1" applyAlignment="1">
      <alignment horizontal="center" vertical="center"/>
    </xf>
    <xf numFmtId="4" fontId="9" fillId="48" borderId="10" xfId="0" applyNumberFormat="1" applyFont="1" applyFill="1" applyBorder="1" applyAlignment="1">
      <alignment horizontal="center" vertical="center" wrapText="1"/>
    </xf>
    <xf numFmtId="4" fontId="119" fillId="49" borderId="16" xfId="0" applyNumberFormat="1" applyFont="1" applyFill="1" applyBorder="1" applyAlignment="1">
      <alignment horizontal="center" vertical="center" wrapText="1"/>
    </xf>
    <xf numFmtId="4" fontId="122" fillId="50" borderId="11" xfId="0" applyNumberFormat="1" applyFont="1" applyFill="1" applyBorder="1" applyAlignment="1">
      <alignment horizontal="center" vertical="center" wrapText="1"/>
    </xf>
    <xf numFmtId="4" fontId="121" fillId="50" borderId="10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0" fontId="23" fillId="46" borderId="33" xfId="0" applyFont="1" applyFill="1" applyBorder="1" applyAlignment="1">
      <alignment horizontal="center" vertical="center"/>
    </xf>
    <xf numFmtId="0" fontId="23" fillId="46" borderId="0" xfId="0" applyFont="1" applyFill="1" applyBorder="1" applyAlignment="1">
      <alignment horizontal="center" vertical="center"/>
    </xf>
    <xf numFmtId="0" fontId="42" fillId="40" borderId="0" xfId="0" applyFont="1" applyFill="1" applyAlignment="1">
      <alignment horizontal="center" wrapText="1"/>
    </xf>
    <xf numFmtId="0" fontId="136" fillId="0" borderId="0" xfId="0" applyFont="1" applyAlignment="1">
      <alignment horizontal="center" vertical="center"/>
    </xf>
    <xf numFmtId="4" fontId="93" fillId="0" borderId="13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133350</xdr:rowOff>
    </xdr:from>
    <xdr:to>
      <xdr:col>5</xdr:col>
      <xdr:colOff>1114425</xdr:colOff>
      <xdr:row>2</xdr:row>
      <xdr:rowOff>952500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33350"/>
          <a:ext cx="1685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2867025</xdr:colOff>
      <xdr:row>0</xdr:row>
      <xdr:rowOff>219075</xdr:rowOff>
    </xdr:from>
    <xdr:to>
      <xdr:col>3</xdr:col>
      <xdr:colOff>0</xdr:colOff>
      <xdr:row>0</xdr:row>
      <xdr:rowOff>1228725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19075"/>
          <a:ext cx="2800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85725</xdr:rowOff>
    </xdr:from>
    <xdr:to>
      <xdr:col>4</xdr:col>
      <xdr:colOff>200025</xdr:colOff>
      <xdr:row>2</xdr:row>
      <xdr:rowOff>790575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5725"/>
          <a:ext cx="1085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0</xdr:row>
      <xdr:rowOff>114300</xdr:rowOff>
    </xdr:from>
    <xdr:to>
      <xdr:col>4</xdr:col>
      <xdr:colOff>485775</xdr:colOff>
      <xdr:row>2</xdr:row>
      <xdr:rowOff>866775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23825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133350</xdr:rowOff>
    </xdr:from>
    <xdr:to>
      <xdr:col>5</xdr:col>
      <xdr:colOff>0</xdr:colOff>
      <xdr:row>2</xdr:row>
      <xdr:rowOff>838200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33350"/>
          <a:ext cx="2438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rightToLeft="1" zoomScalePageLayoutView="0" workbookViewId="0" topLeftCell="A14">
      <selection activeCell="E30" sqref="E30:I30"/>
    </sheetView>
  </sheetViews>
  <sheetFormatPr defaultColWidth="11.421875" defaultRowHeight="15"/>
  <cols>
    <col min="1" max="1" width="4.7109375" style="0" customWidth="1"/>
    <col min="2" max="2" width="7.00390625" style="0" customWidth="1"/>
  </cols>
  <sheetData>
    <row r="1" spans="1:4" ht="21.75" customHeight="1">
      <c r="A1" s="129" t="s">
        <v>440</v>
      </c>
      <c r="D1" s="128"/>
    </row>
    <row r="2" spans="2:11" ht="14.25">
      <c r="B2" s="274" t="s">
        <v>456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2:11" ht="14.25"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2:11" ht="14.2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4.25"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2:11" ht="14.25"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2:11" ht="14.25"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2:11" ht="14.25"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2:11" ht="14.25">
      <c r="B9" s="130"/>
      <c r="C9" s="130"/>
      <c r="D9" s="130"/>
      <c r="E9" s="130"/>
      <c r="F9" s="130"/>
      <c r="G9" s="130"/>
      <c r="H9" s="130"/>
      <c r="I9" s="130"/>
      <c r="J9" s="130"/>
      <c r="K9" s="130"/>
    </row>
    <row r="10" spans="2:11" ht="14.2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4.25"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1" ht="14.25"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2:11" ht="14.25"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2:11" ht="14.25"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2:11" ht="14.25"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2:11" ht="14.25"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2:11" ht="14.25"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2:11" ht="14.25">
      <c r="B18" s="130"/>
      <c r="C18" s="130"/>
      <c r="D18" s="130"/>
      <c r="E18" s="130"/>
      <c r="F18" s="130"/>
      <c r="G18" s="130"/>
      <c r="H18" s="130"/>
      <c r="I18" s="130"/>
      <c r="J18" s="130"/>
      <c r="K18" s="130"/>
    </row>
    <row r="19" spans="2:11" ht="14.25">
      <c r="B19" s="130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2:11" ht="14.25"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2:11" ht="14.25">
      <c r="B21" s="130"/>
      <c r="C21" s="130"/>
      <c r="D21" s="130"/>
      <c r="E21" s="130"/>
      <c r="F21" s="130"/>
      <c r="G21" s="130"/>
      <c r="H21" s="130"/>
      <c r="I21" s="130"/>
      <c r="J21" s="130"/>
      <c r="K21" s="130"/>
    </row>
    <row r="22" spans="2:11" ht="14.25">
      <c r="B22" s="130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2:11" ht="14.25"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2:11" ht="14.25">
      <c r="B24" s="130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2:11" ht="14.25"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2:11" ht="14.25">
      <c r="B26" s="130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2:11" ht="14.25">
      <c r="B27" s="130"/>
      <c r="C27" s="130"/>
      <c r="D27" s="130"/>
      <c r="E27" s="130"/>
      <c r="F27" s="130"/>
      <c r="G27" s="130"/>
      <c r="H27" s="130"/>
      <c r="I27" s="130"/>
      <c r="J27" s="130"/>
      <c r="K27" s="130"/>
    </row>
    <row r="28" spans="2:11" ht="14.25">
      <c r="B28" s="130"/>
      <c r="C28" s="130"/>
      <c r="D28" s="130"/>
      <c r="E28" s="130"/>
      <c r="F28" s="130"/>
      <c r="G28" s="130"/>
      <c r="H28" s="130"/>
      <c r="I28" s="130"/>
      <c r="J28" s="130"/>
      <c r="K28" s="130"/>
    </row>
    <row r="29" spans="2:11" ht="14.25">
      <c r="B29" s="130"/>
      <c r="C29" s="130"/>
      <c r="D29" s="130"/>
      <c r="E29" s="130"/>
      <c r="F29" s="130"/>
      <c r="G29" s="130"/>
      <c r="H29" s="130"/>
      <c r="I29" s="130"/>
      <c r="J29" s="130"/>
      <c r="K29" s="130"/>
    </row>
    <row r="30" spans="5:9" ht="21.75" customHeight="1">
      <c r="E30" s="275" t="s">
        <v>457</v>
      </c>
      <c r="F30" s="275"/>
      <c r="G30" s="275"/>
      <c r="H30" s="275"/>
      <c r="I30" s="275"/>
    </row>
  </sheetData>
  <sheetProtection/>
  <mergeCells count="2">
    <mergeCell ref="B2:K29"/>
    <mergeCell ref="E30:I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2:K12"/>
  <sheetViews>
    <sheetView rightToLeft="1" view="pageLayout" workbookViewId="0" topLeftCell="A8">
      <selection activeCell="H14" sqref="H14"/>
    </sheetView>
  </sheetViews>
  <sheetFormatPr defaultColWidth="11.421875" defaultRowHeight="15"/>
  <sheetData>
    <row r="12" spans="1:11" ht="126" customHeight="1">
      <c r="A12" s="226" t="s">
        <v>445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</sheetData>
  <sheetProtection/>
  <mergeCells count="1">
    <mergeCell ref="A12:K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4:G17"/>
  <sheetViews>
    <sheetView rightToLeft="1" view="pageLayout" workbookViewId="0" topLeftCell="A1">
      <selection activeCell="J10" sqref="J10"/>
    </sheetView>
  </sheetViews>
  <sheetFormatPr defaultColWidth="11.421875" defaultRowHeight="15"/>
  <cols>
    <col min="1" max="1" width="16.140625" style="0" customWidth="1"/>
    <col min="2" max="2" width="8.00390625" style="0" customWidth="1"/>
    <col min="3" max="3" width="25.57421875" style="0" customWidth="1"/>
    <col min="4" max="4" width="11.7109375" style="0" customWidth="1"/>
    <col min="5" max="5" width="24.8515625" style="0" customWidth="1"/>
    <col min="6" max="6" width="14.00390625" style="0" customWidth="1"/>
    <col min="7" max="7" width="24.28125" style="0" customWidth="1"/>
  </cols>
  <sheetData>
    <row r="3" ht="85.5" customHeight="1"/>
    <row r="4" spans="1:7" ht="33.75" customHeight="1">
      <c r="A4" s="241" t="s">
        <v>439</v>
      </c>
      <c r="B4" s="242"/>
      <c r="C4" s="242"/>
      <c r="D4" s="242"/>
      <c r="E4" s="242"/>
      <c r="F4" s="242"/>
      <c r="G4" s="242"/>
    </row>
    <row r="6" ht="14.25">
      <c r="E6" s="4"/>
    </row>
    <row r="7" spans="2:7" ht="14.25">
      <c r="B7" s="243"/>
      <c r="C7" s="243"/>
      <c r="D7" s="243"/>
      <c r="E7" s="243"/>
      <c r="F7" s="6"/>
      <c r="G7" s="6"/>
    </row>
    <row r="9" spans="1:7" ht="30.75" customHeight="1" thickBot="1">
      <c r="A9" s="247" t="s">
        <v>438</v>
      </c>
      <c r="B9" s="248"/>
      <c r="C9" s="248"/>
      <c r="D9" s="248"/>
      <c r="E9" s="248"/>
      <c r="F9" s="248"/>
      <c r="G9" s="248"/>
    </row>
    <row r="10" spans="1:7" ht="51" customHeight="1" thickBot="1" thickTop="1">
      <c r="A10" s="244" t="s">
        <v>437</v>
      </c>
      <c r="B10" s="245"/>
      <c r="C10" s="246"/>
      <c r="D10" s="230" t="s">
        <v>455</v>
      </c>
      <c r="E10" s="231"/>
      <c r="F10" s="239" t="s">
        <v>447</v>
      </c>
      <c r="G10" s="240"/>
    </row>
    <row r="11" spans="1:7" ht="42" customHeight="1" thickBot="1" thickTop="1">
      <c r="A11" s="236" t="s">
        <v>436</v>
      </c>
      <c r="B11" s="237"/>
      <c r="C11" s="238"/>
      <c r="D11" s="232">
        <v>14300000</v>
      </c>
      <c r="E11" s="233"/>
      <c r="F11" s="232">
        <v>14300000</v>
      </c>
      <c r="G11" s="233"/>
    </row>
    <row r="12" spans="1:7" ht="46.5" customHeight="1" thickBot="1" thickTop="1">
      <c r="A12" s="236" t="s">
        <v>435</v>
      </c>
      <c r="B12" s="237"/>
      <c r="C12" s="238"/>
      <c r="D12" s="232">
        <v>52000</v>
      </c>
      <c r="E12" s="233"/>
      <c r="F12" s="232">
        <v>52000</v>
      </c>
      <c r="G12" s="233"/>
    </row>
    <row r="13" ht="15" thickTop="1">
      <c r="A13" s="125"/>
    </row>
    <row r="14" ht="15" thickBot="1"/>
    <row r="15" spans="1:7" ht="38.25" customHeight="1" thickBot="1" thickTop="1">
      <c r="A15" s="227" t="s">
        <v>434</v>
      </c>
      <c r="B15" s="228"/>
      <c r="C15" s="229"/>
      <c r="D15" s="234">
        <f>D11+D12</f>
        <v>14352000</v>
      </c>
      <c r="E15" s="235"/>
      <c r="F15" s="234">
        <f>F11+F12</f>
        <v>14352000</v>
      </c>
      <c r="G15" s="235"/>
    </row>
    <row r="16" spans="3:4" ht="15" thickTop="1">
      <c r="C16" s="4"/>
      <c r="D16" s="125"/>
    </row>
    <row r="17" spans="3:6" ht="15">
      <c r="C17" s="127"/>
      <c r="D17" s="249"/>
      <c r="E17" s="249"/>
      <c r="F17" s="249"/>
    </row>
  </sheetData>
  <sheetProtection/>
  <mergeCells count="16">
    <mergeCell ref="A4:G4"/>
    <mergeCell ref="B7:E7"/>
    <mergeCell ref="A10:C10"/>
    <mergeCell ref="A9:G9"/>
    <mergeCell ref="A12:C12"/>
    <mergeCell ref="D17:F17"/>
    <mergeCell ref="F10:G10"/>
    <mergeCell ref="F11:G11"/>
    <mergeCell ref="F12:G12"/>
    <mergeCell ref="F15:G15"/>
    <mergeCell ref="A15:C15"/>
    <mergeCell ref="D10:E10"/>
    <mergeCell ref="D11:E11"/>
    <mergeCell ref="D12:E12"/>
    <mergeCell ref="D15:E15"/>
    <mergeCell ref="A11:C11"/>
  </mergeCells>
  <printOptions/>
  <pageMargins left="0.37" right="0.41" top="0.32" bottom="0.29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3:K13"/>
  <sheetViews>
    <sheetView rightToLeft="1" view="pageLayout" workbookViewId="0" topLeftCell="A7">
      <selection activeCell="A13" sqref="A13:K13"/>
    </sheetView>
  </sheetViews>
  <sheetFormatPr defaultColWidth="11.421875" defaultRowHeight="15"/>
  <sheetData>
    <row r="13" spans="1:11" ht="60.75">
      <c r="A13" s="131" t="s">
        <v>441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</sheetData>
  <sheetProtection/>
  <mergeCells count="1">
    <mergeCell ref="A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I75"/>
  <sheetViews>
    <sheetView rightToLeft="1" zoomScaleSheetLayoutView="100" zoomScalePageLayoutView="70" workbookViewId="0" topLeftCell="B4">
      <selection activeCell="F80" sqref="F80"/>
    </sheetView>
  </sheetViews>
  <sheetFormatPr defaultColWidth="11.421875" defaultRowHeight="15"/>
  <cols>
    <col min="1" max="1" width="4.8515625" style="0" customWidth="1"/>
    <col min="2" max="2" width="5.28125" style="0" customWidth="1"/>
    <col min="3" max="3" width="6.8515625" style="0" customWidth="1"/>
    <col min="4" max="4" width="37.140625" style="45" customWidth="1"/>
    <col min="5" max="5" width="16.28125" style="44" customWidth="1"/>
    <col min="6" max="7" width="16.7109375" style="44" customWidth="1"/>
    <col min="8" max="8" width="16.7109375" style="43" customWidth="1"/>
    <col min="9" max="9" width="22.7109375" style="43" customWidth="1"/>
    <col min="229" max="231" width="8.140625" style="0" customWidth="1"/>
    <col min="232" max="232" width="40.7109375" style="0" customWidth="1"/>
    <col min="233" max="235" width="20.28125" style="0" customWidth="1"/>
    <col min="236" max="236" width="23.421875" style="0" customWidth="1"/>
    <col min="237" max="243" width="0" style="0" hidden="1" customWidth="1"/>
    <col min="244" max="244" width="19.8515625" style="0" customWidth="1"/>
    <col min="245" max="252" width="0" style="0" hidden="1" customWidth="1"/>
  </cols>
  <sheetData>
    <row r="1" spans="1:7" ht="18" customHeight="1">
      <c r="A1" s="146">
        <f>A1:I65</f>
        <v>0</v>
      </c>
      <c r="B1" s="147"/>
      <c r="C1" s="147"/>
      <c r="E1" s="106"/>
      <c r="F1" s="106"/>
      <c r="G1" s="106"/>
    </row>
    <row r="2" spans="1:7" ht="14.25" customHeight="1">
      <c r="A2" s="147"/>
      <c r="B2" s="147"/>
      <c r="C2" s="147"/>
      <c r="E2" s="106"/>
      <c r="F2" s="106"/>
      <c r="G2" s="106"/>
    </row>
    <row r="3" spans="1:7" ht="102.75" customHeight="1" thickBot="1">
      <c r="A3" s="146"/>
      <c r="B3" s="147"/>
      <c r="C3" s="147"/>
      <c r="E3" s="106"/>
      <c r="F3" s="106"/>
      <c r="G3" s="106"/>
    </row>
    <row r="4" spans="1:9" ht="18" customHeight="1" thickBot="1">
      <c r="A4" s="146"/>
      <c r="B4" s="147"/>
      <c r="C4" s="147"/>
      <c r="D4" s="140" t="s">
        <v>450</v>
      </c>
      <c r="E4" s="141"/>
      <c r="F4" s="141"/>
      <c r="G4" s="141"/>
      <c r="H4" s="142"/>
      <c r="I4" s="108"/>
    </row>
    <row r="5" spans="1:9" ht="15" customHeight="1" thickBot="1">
      <c r="A5" s="146"/>
      <c r="B5" s="147"/>
      <c r="C5" s="147"/>
      <c r="D5" s="143"/>
      <c r="E5" s="144"/>
      <c r="F5" s="144"/>
      <c r="G5" s="144"/>
      <c r="H5" s="145"/>
      <c r="I5" s="108"/>
    </row>
    <row r="6" spans="1:7" ht="12" customHeight="1">
      <c r="A6" s="139"/>
      <c r="B6" s="139"/>
      <c r="C6" s="139"/>
      <c r="E6" s="106"/>
      <c r="F6" s="106"/>
      <c r="G6" s="106"/>
    </row>
    <row r="7" spans="1:7" ht="15.75" customHeight="1" thickBot="1">
      <c r="A7" s="139"/>
      <c r="B7" s="139"/>
      <c r="C7" s="139"/>
      <c r="E7" s="107"/>
      <c r="F7" s="106"/>
      <c r="G7" s="106"/>
    </row>
    <row r="8" spans="1:9" ht="61.5" customHeight="1" thickBot="1">
      <c r="A8" s="73" t="s">
        <v>341</v>
      </c>
      <c r="B8" s="72" t="s">
        <v>340</v>
      </c>
      <c r="C8" s="71" t="s">
        <v>339</v>
      </c>
      <c r="D8" s="70" t="s">
        <v>338</v>
      </c>
      <c r="E8" s="69" t="s">
        <v>337</v>
      </c>
      <c r="F8" s="68" t="s">
        <v>336</v>
      </c>
      <c r="G8" s="67" t="s">
        <v>335</v>
      </c>
      <c r="H8" s="66" t="s">
        <v>334</v>
      </c>
      <c r="I8" s="64" t="s">
        <v>446</v>
      </c>
    </row>
    <row r="9" spans="1:9" ht="30.75" customHeight="1">
      <c r="A9" s="105" t="s">
        <v>325</v>
      </c>
      <c r="B9" s="105" t="s">
        <v>325</v>
      </c>
      <c r="C9" s="105" t="s">
        <v>350</v>
      </c>
      <c r="D9" s="104" t="s">
        <v>424</v>
      </c>
      <c r="E9" s="89">
        <v>890000</v>
      </c>
      <c r="F9" s="89">
        <v>845000</v>
      </c>
      <c r="G9" s="103">
        <v>900000</v>
      </c>
      <c r="H9" s="103">
        <v>567000</v>
      </c>
      <c r="I9" s="102">
        <v>700000</v>
      </c>
    </row>
    <row r="10" spans="1:9" ht="30.75" customHeight="1">
      <c r="A10" s="77" t="s">
        <v>325</v>
      </c>
      <c r="B10" s="77" t="s">
        <v>325</v>
      </c>
      <c r="C10" s="77" t="s">
        <v>422</v>
      </c>
      <c r="D10" s="58" t="s">
        <v>423</v>
      </c>
      <c r="E10" s="56">
        <v>611500</v>
      </c>
      <c r="F10" s="56">
        <v>592750</v>
      </c>
      <c r="G10" s="76">
        <v>700000</v>
      </c>
      <c r="H10" s="76">
        <v>363250</v>
      </c>
      <c r="I10" s="53">
        <v>500000</v>
      </c>
    </row>
    <row r="11" spans="1:9" ht="30.75" customHeight="1">
      <c r="A11" s="77" t="s">
        <v>325</v>
      </c>
      <c r="B11" s="77" t="s">
        <v>332</v>
      </c>
      <c r="C11" s="77" t="s">
        <v>422</v>
      </c>
      <c r="D11" s="58" t="s">
        <v>421</v>
      </c>
      <c r="E11" s="56">
        <v>50440</v>
      </c>
      <c r="F11" s="56">
        <v>39080</v>
      </c>
      <c r="G11" s="76">
        <v>60000</v>
      </c>
      <c r="H11" s="76">
        <v>24920</v>
      </c>
      <c r="I11" s="53">
        <v>40000</v>
      </c>
    </row>
    <row r="12" spans="1:9" ht="30.75" customHeight="1">
      <c r="A12" s="77" t="s">
        <v>325</v>
      </c>
      <c r="B12" s="77" t="s">
        <v>332</v>
      </c>
      <c r="C12" s="77" t="s">
        <v>344</v>
      </c>
      <c r="D12" s="58" t="s">
        <v>420</v>
      </c>
      <c r="E12" s="56">
        <v>16500</v>
      </c>
      <c r="F12" s="56">
        <v>18000</v>
      </c>
      <c r="G12" s="76">
        <v>20000</v>
      </c>
      <c r="H12" s="76">
        <v>3750</v>
      </c>
      <c r="I12" s="53">
        <v>15000</v>
      </c>
    </row>
    <row r="13" spans="1:9" ht="30.75" customHeight="1">
      <c r="A13" s="77" t="s">
        <v>325</v>
      </c>
      <c r="B13" s="77" t="s">
        <v>385</v>
      </c>
      <c r="C13" s="77" t="s">
        <v>373</v>
      </c>
      <c r="D13" s="58" t="s">
        <v>419</v>
      </c>
      <c r="E13" s="56">
        <v>0</v>
      </c>
      <c r="F13" s="56">
        <v>0</v>
      </c>
      <c r="G13" s="76">
        <v>200000</v>
      </c>
      <c r="H13" s="76">
        <v>0</v>
      </c>
      <c r="I13" s="53">
        <v>100000</v>
      </c>
    </row>
    <row r="14" spans="1:9" ht="30.75" customHeight="1">
      <c r="A14" s="77" t="s">
        <v>325</v>
      </c>
      <c r="B14" s="77" t="s">
        <v>385</v>
      </c>
      <c r="C14" s="77" t="s">
        <v>369</v>
      </c>
      <c r="D14" s="58" t="s">
        <v>418</v>
      </c>
      <c r="E14" s="56">
        <v>678140</v>
      </c>
      <c r="F14" s="56">
        <v>542925</v>
      </c>
      <c r="G14" s="76">
        <v>1000000</v>
      </c>
      <c r="H14" s="76">
        <v>244980</v>
      </c>
      <c r="I14" s="53">
        <v>400000</v>
      </c>
    </row>
    <row r="15" spans="1:9" ht="30.75" customHeight="1">
      <c r="A15" s="77" t="s">
        <v>325</v>
      </c>
      <c r="B15" s="77" t="s">
        <v>385</v>
      </c>
      <c r="C15" s="77" t="s">
        <v>346</v>
      </c>
      <c r="D15" s="58" t="s">
        <v>417</v>
      </c>
      <c r="E15" s="56">
        <v>0</v>
      </c>
      <c r="F15" s="56">
        <v>94500</v>
      </c>
      <c r="G15" s="76">
        <v>800000</v>
      </c>
      <c r="H15" s="76">
        <v>0</v>
      </c>
      <c r="I15" s="53">
        <v>500000</v>
      </c>
    </row>
    <row r="16" spans="1:9" ht="30.75" customHeight="1">
      <c r="A16" s="77" t="s">
        <v>325</v>
      </c>
      <c r="B16" s="77" t="s">
        <v>329</v>
      </c>
      <c r="C16" s="77" t="s">
        <v>350</v>
      </c>
      <c r="D16" s="58" t="s">
        <v>416</v>
      </c>
      <c r="E16" s="57">
        <v>3053700.03</v>
      </c>
      <c r="F16" s="56">
        <v>729267.29</v>
      </c>
      <c r="G16" s="76">
        <v>1000000</v>
      </c>
      <c r="H16" s="76">
        <v>59077.72</v>
      </c>
      <c r="I16" s="53">
        <v>700000</v>
      </c>
    </row>
    <row r="17" spans="1:9" ht="30.75" customHeight="1">
      <c r="A17" s="77" t="s">
        <v>325</v>
      </c>
      <c r="B17" s="77" t="s">
        <v>329</v>
      </c>
      <c r="C17" s="77" t="s">
        <v>399</v>
      </c>
      <c r="D17" s="58" t="s">
        <v>415</v>
      </c>
      <c r="E17" s="56">
        <v>0</v>
      </c>
      <c r="F17" s="56">
        <v>9450</v>
      </c>
      <c r="G17" s="55">
        <v>100000</v>
      </c>
      <c r="H17" s="55">
        <v>0</v>
      </c>
      <c r="I17" s="53">
        <v>90000</v>
      </c>
    </row>
    <row r="18" spans="1:9" ht="30.75" customHeight="1">
      <c r="A18" s="77" t="s">
        <v>325</v>
      </c>
      <c r="B18" s="77" t="s">
        <v>329</v>
      </c>
      <c r="C18" s="77" t="s">
        <v>384</v>
      </c>
      <c r="D18" s="58" t="s">
        <v>414</v>
      </c>
      <c r="E18" s="56">
        <v>166449</v>
      </c>
      <c r="F18" s="56">
        <v>208626</v>
      </c>
      <c r="G18" s="76">
        <v>200000</v>
      </c>
      <c r="H18" s="76">
        <v>143847</v>
      </c>
      <c r="I18" s="53">
        <v>200000</v>
      </c>
    </row>
    <row r="19" spans="1:9" ht="30.75" customHeight="1">
      <c r="A19" s="77" t="s">
        <v>325</v>
      </c>
      <c r="B19" s="77" t="s">
        <v>330</v>
      </c>
      <c r="C19" s="77" t="s">
        <v>325</v>
      </c>
      <c r="D19" s="58" t="s">
        <v>413</v>
      </c>
      <c r="E19" s="57">
        <v>33171000</v>
      </c>
      <c r="F19" s="57">
        <v>33171000</v>
      </c>
      <c r="G19" s="79">
        <v>33171000</v>
      </c>
      <c r="H19" s="79">
        <v>27640000</v>
      </c>
      <c r="I19" s="54">
        <v>33171000</v>
      </c>
    </row>
    <row r="20" spans="1:9" ht="30.75" customHeight="1" thickBot="1">
      <c r="A20" s="133" t="s">
        <v>412</v>
      </c>
      <c r="B20" s="134"/>
      <c r="C20" s="134"/>
      <c r="D20" s="135"/>
      <c r="E20" s="75">
        <f>SUM(E9:E19)</f>
        <v>38637729.03</v>
      </c>
      <c r="F20" s="75">
        <f>SUM(F9:F19)</f>
        <v>36250598.29</v>
      </c>
      <c r="G20" s="62">
        <f>SUM(G9:G19)</f>
        <v>38151000</v>
      </c>
      <c r="H20" s="62">
        <f>SUM(H9:H19)</f>
        <v>29046824.72</v>
      </c>
      <c r="I20" s="61">
        <f>SUM(I9:I19)</f>
        <v>36416000</v>
      </c>
    </row>
    <row r="21" spans="1:9" ht="42" customHeight="1" thickBot="1">
      <c r="A21" s="73" t="s">
        <v>341</v>
      </c>
      <c r="B21" s="72" t="s">
        <v>340</v>
      </c>
      <c r="C21" s="71" t="s">
        <v>339</v>
      </c>
      <c r="D21" s="70" t="s">
        <v>338</v>
      </c>
      <c r="E21" s="69" t="s">
        <v>337</v>
      </c>
      <c r="F21" s="68" t="s">
        <v>336</v>
      </c>
      <c r="G21" s="67" t="s">
        <v>335</v>
      </c>
      <c r="H21" s="66" t="s">
        <v>334</v>
      </c>
      <c r="I21" s="65" t="s">
        <v>446</v>
      </c>
    </row>
    <row r="22" spans="1:9" ht="24" customHeight="1">
      <c r="A22" s="77" t="s">
        <v>332</v>
      </c>
      <c r="B22" s="77" t="s">
        <v>325</v>
      </c>
      <c r="C22" s="77" t="s">
        <v>411</v>
      </c>
      <c r="D22" s="101" t="s">
        <v>410</v>
      </c>
      <c r="E22" s="76">
        <v>0</v>
      </c>
      <c r="F22" s="76">
        <v>0</v>
      </c>
      <c r="G22" s="76">
        <v>1000</v>
      </c>
      <c r="H22" s="76">
        <v>0</v>
      </c>
      <c r="I22" s="53">
        <v>1000</v>
      </c>
    </row>
    <row r="23" spans="1:9" ht="24" customHeight="1">
      <c r="A23" s="77" t="s">
        <v>332</v>
      </c>
      <c r="B23" s="77" t="s">
        <v>332</v>
      </c>
      <c r="C23" s="77" t="s">
        <v>384</v>
      </c>
      <c r="D23" s="58" t="s">
        <v>409</v>
      </c>
      <c r="E23" s="56">
        <v>0</v>
      </c>
      <c r="F23" s="56">
        <v>0</v>
      </c>
      <c r="G23" s="76">
        <v>100</v>
      </c>
      <c r="H23" s="76">
        <v>0</v>
      </c>
      <c r="I23" s="53">
        <v>100</v>
      </c>
    </row>
    <row r="24" spans="1:9" ht="24" customHeight="1">
      <c r="A24" s="77" t="s">
        <v>332</v>
      </c>
      <c r="B24" s="77" t="s">
        <v>332</v>
      </c>
      <c r="C24" s="77" t="s">
        <v>408</v>
      </c>
      <c r="D24" s="58" t="s">
        <v>407</v>
      </c>
      <c r="E24" s="56">
        <v>5600</v>
      </c>
      <c r="F24" s="56">
        <v>8200</v>
      </c>
      <c r="G24" s="76">
        <v>10000</v>
      </c>
      <c r="H24" s="76">
        <v>1200</v>
      </c>
      <c r="I24" s="53">
        <v>5000</v>
      </c>
    </row>
    <row r="25" spans="1:9" ht="24" customHeight="1">
      <c r="A25" s="77" t="s">
        <v>332</v>
      </c>
      <c r="B25" s="77" t="s">
        <v>385</v>
      </c>
      <c r="C25" s="77" t="s">
        <v>350</v>
      </c>
      <c r="D25" s="58" t="s">
        <v>406</v>
      </c>
      <c r="E25" s="56">
        <v>35195</v>
      </c>
      <c r="F25" s="56">
        <v>50957.25</v>
      </c>
      <c r="G25" s="76">
        <v>45000</v>
      </c>
      <c r="H25" s="76">
        <v>9170</v>
      </c>
      <c r="I25" s="53">
        <v>40000</v>
      </c>
    </row>
    <row r="26" spans="1:9" ht="30" customHeight="1">
      <c r="A26" s="77">
        <v>20</v>
      </c>
      <c r="B26" s="77">
        <v>30</v>
      </c>
      <c r="C26" s="77" t="s">
        <v>405</v>
      </c>
      <c r="D26" s="100" t="s">
        <v>404</v>
      </c>
      <c r="E26" s="56">
        <v>0</v>
      </c>
      <c r="F26" s="56">
        <v>0</v>
      </c>
      <c r="G26" s="76">
        <v>100</v>
      </c>
      <c r="H26" s="76">
        <v>0</v>
      </c>
      <c r="I26" s="53">
        <v>100</v>
      </c>
    </row>
    <row r="27" spans="1:9" ht="24" customHeight="1">
      <c r="A27" s="77" t="s">
        <v>332</v>
      </c>
      <c r="B27" s="77" t="s">
        <v>385</v>
      </c>
      <c r="C27" s="77" t="s">
        <v>373</v>
      </c>
      <c r="D27" s="58" t="s">
        <v>403</v>
      </c>
      <c r="E27" s="56">
        <v>14625</v>
      </c>
      <c r="F27" s="56">
        <v>62800</v>
      </c>
      <c r="G27" s="76">
        <v>50000</v>
      </c>
      <c r="H27" s="76">
        <v>28325</v>
      </c>
      <c r="I27" s="53">
        <v>40000</v>
      </c>
    </row>
    <row r="28" spans="1:9" ht="24" customHeight="1">
      <c r="A28" s="77">
        <v>20</v>
      </c>
      <c r="B28" s="77">
        <v>30</v>
      </c>
      <c r="C28" s="86" t="s">
        <v>346</v>
      </c>
      <c r="D28" s="99" t="s">
        <v>402</v>
      </c>
      <c r="E28" s="56">
        <v>0</v>
      </c>
      <c r="F28" s="56">
        <v>0</v>
      </c>
      <c r="G28" s="76">
        <v>100</v>
      </c>
      <c r="H28" s="76">
        <v>0</v>
      </c>
      <c r="I28" s="53">
        <v>100</v>
      </c>
    </row>
    <row r="29" spans="1:9" ht="27" customHeight="1">
      <c r="A29" s="133" t="s">
        <v>401</v>
      </c>
      <c r="B29" s="134"/>
      <c r="C29" s="134"/>
      <c r="D29" s="135"/>
      <c r="E29" s="62">
        <f>SUM(E23:E28)</f>
        <v>55420</v>
      </c>
      <c r="F29" s="62">
        <f>SUM(F23:F28)</f>
        <v>121957.25</v>
      </c>
      <c r="G29" s="98">
        <f>SUM(G23:G28)</f>
        <v>105300</v>
      </c>
      <c r="H29" s="98">
        <f>SUM(H23:H28)</f>
        <v>38695</v>
      </c>
      <c r="I29" s="60">
        <f>SUM(I22:I28)</f>
        <v>86300</v>
      </c>
    </row>
    <row r="30" spans="1:9" ht="26.25" customHeight="1">
      <c r="A30" s="77" t="s">
        <v>385</v>
      </c>
      <c r="B30" s="77" t="s">
        <v>325</v>
      </c>
      <c r="C30" s="77" t="s">
        <v>350</v>
      </c>
      <c r="D30" s="58" t="s">
        <v>400</v>
      </c>
      <c r="E30" s="56">
        <v>54272.79</v>
      </c>
      <c r="F30" s="56">
        <v>0</v>
      </c>
      <c r="G30" s="76">
        <v>400000</v>
      </c>
      <c r="H30" s="76">
        <v>924.77</v>
      </c>
      <c r="I30" s="82">
        <v>10000</v>
      </c>
    </row>
    <row r="31" spans="1:9" ht="24.75" customHeight="1">
      <c r="A31" s="77" t="s">
        <v>385</v>
      </c>
      <c r="B31" s="77" t="s">
        <v>325</v>
      </c>
      <c r="C31" s="97" t="s">
        <v>399</v>
      </c>
      <c r="D31" s="58" t="s">
        <v>398</v>
      </c>
      <c r="E31" s="56">
        <v>147537.31</v>
      </c>
      <c r="F31" s="56">
        <v>60958.24</v>
      </c>
      <c r="G31" s="76">
        <v>800000</v>
      </c>
      <c r="H31" s="76">
        <v>22687.5</v>
      </c>
      <c r="I31" s="82">
        <v>200000</v>
      </c>
    </row>
    <row r="32" spans="1:9" ht="21" customHeight="1">
      <c r="A32" s="77" t="s">
        <v>385</v>
      </c>
      <c r="B32" s="77" t="s">
        <v>325</v>
      </c>
      <c r="C32" s="96" t="s">
        <v>380</v>
      </c>
      <c r="D32" s="58" t="s">
        <v>397</v>
      </c>
      <c r="E32" s="56">
        <v>4610481.12</v>
      </c>
      <c r="F32" s="56">
        <v>6573017.82</v>
      </c>
      <c r="G32" s="76">
        <v>5000000</v>
      </c>
      <c r="H32" s="76">
        <v>3992057.6</v>
      </c>
      <c r="I32" s="53">
        <v>5000000</v>
      </c>
    </row>
    <row r="33" spans="1:9" ht="24" customHeight="1">
      <c r="A33" s="77" t="s">
        <v>385</v>
      </c>
      <c r="B33" s="77" t="s">
        <v>325</v>
      </c>
      <c r="C33" s="77" t="s">
        <v>378</v>
      </c>
      <c r="D33" s="95" t="s">
        <v>396</v>
      </c>
      <c r="E33" s="56">
        <v>6133575</v>
      </c>
      <c r="F33" s="56">
        <v>5141070</v>
      </c>
      <c r="G33" s="76">
        <v>6000000</v>
      </c>
      <c r="H33" s="76">
        <v>2771120</v>
      </c>
      <c r="I33" s="91">
        <v>5000000</v>
      </c>
    </row>
    <row r="34" spans="1:9" ht="24" customHeight="1">
      <c r="A34" s="77" t="s">
        <v>385</v>
      </c>
      <c r="B34" s="77" t="s">
        <v>325</v>
      </c>
      <c r="C34" s="94" t="s">
        <v>348</v>
      </c>
      <c r="D34" s="93" t="s">
        <v>395</v>
      </c>
      <c r="E34" s="92">
        <v>795448.52</v>
      </c>
      <c r="F34" s="56">
        <v>2415140.89</v>
      </c>
      <c r="G34" s="76">
        <v>1500000</v>
      </c>
      <c r="H34" s="76">
        <v>774025.9</v>
      </c>
      <c r="I34" s="91">
        <v>1400000</v>
      </c>
    </row>
    <row r="35" spans="1:9" ht="21" customHeight="1">
      <c r="A35" s="77" t="s">
        <v>385</v>
      </c>
      <c r="B35" s="77" t="s">
        <v>325</v>
      </c>
      <c r="C35" s="77" t="s">
        <v>394</v>
      </c>
      <c r="D35" s="90" t="s">
        <v>393</v>
      </c>
      <c r="E35" s="89">
        <v>1133723.78</v>
      </c>
      <c r="F35" s="56">
        <v>806478.82</v>
      </c>
      <c r="G35" s="76">
        <v>1600000</v>
      </c>
      <c r="H35" s="76">
        <v>689576.31</v>
      </c>
      <c r="I35" s="82">
        <v>1000000</v>
      </c>
    </row>
    <row r="36" spans="1:9" ht="18.75" customHeight="1">
      <c r="A36" s="77" t="s">
        <v>385</v>
      </c>
      <c r="B36" s="77" t="s">
        <v>325</v>
      </c>
      <c r="C36" s="77" t="s">
        <v>392</v>
      </c>
      <c r="D36" s="58" t="s">
        <v>391</v>
      </c>
      <c r="E36" s="57">
        <v>21385647.52</v>
      </c>
      <c r="F36" s="57">
        <v>26288034.6</v>
      </c>
      <c r="G36" s="76">
        <v>28000000</v>
      </c>
      <c r="H36" s="76">
        <v>20830852.76</v>
      </c>
      <c r="I36" s="54">
        <v>25000000</v>
      </c>
    </row>
    <row r="37" spans="1:9" ht="24" customHeight="1">
      <c r="A37" s="88" t="s">
        <v>385</v>
      </c>
      <c r="B37" s="88" t="s">
        <v>325</v>
      </c>
      <c r="C37" s="88" t="s">
        <v>390</v>
      </c>
      <c r="D37" s="87" t="s">
        <v>389</v>
      </c>
      <c r="E37" s="56">
        <v>1067200</v>
      </c>
      <c r="F37" s="80">
        <v>892920</v>
      </c>
      <c r="G37" s="76">
        <v>1200000</v>
      </c>
      <c r="H37" s="76">
        <v>436400</v>
      </c>
      <c r="I37" s="53">
        <v>800000</v>
      </c>
    </row>
    <row r="38" spans="1:9" ht="24" customHeight="1">
      <c r="A38" s="86" t="s">
        <v>385</v>
      </c>
      <c r="B38" s="86" t="s">
        <v>325</v>
      </c>
      <c r="C38" s="86" t="s">
        <v>366</v>
      </c>
      <c r="D38" s="83" t="s">
        <v>388</v>
      </c>
      <c r="E38" s="85">
        <v>0</v>
      </c>
      <c r="F38" s="85">
        <v>927500</v>
      </c>
      <c r="G38" s="76">
        <v>300000</v>
      </c>
      <c r="H38" s="76">
        <v>341500</v>
      </c>
      <c r="I38" s="53">
        <v>400000</v>
      </c>
    </row>
    <row r="39" spans="1:9" ht="24" customHeight="1">
      <c r="A39" s="77" t="s">
        <v>385</v>
      </c>
      <c r="B39" s="77" t="s">
        <v>332</v>
      </c>
      <c r="C39" s="77" t="s">
        <v>350</v>
      </c>
      <c r="D39" s="58" t="s">
        <v>387</v>
      </c>
      <c r="E39" s="56">
        <v>300904.37</v>
      </c>
      <c r="F39" s="56">
        <v>211930.503</v>
      </c>
      <c r="G39" s="76">
        <v>360000</v>
      </c>
      <c r="H39" s="76">
        <v>151209.37</v>
      </c>
      <c r="I39" s="53">
        <v>250000</v>
      </c>
    </row>
    <row r="40" spans="1:9" ht="24" customHeight="1">
      <c r="A40" s="77" t="s">
        <v>385</v>
      </c>
      <c r="B40" s="77" t="s">
        <v>332</v>
      </c>
      <c r="C40" s="77" t="s">
        <v>373</v>
      </c>
      <c r="D40" s="58" t="s">
        <v>386</v>
      </c>
      <c r="E40" s="56">
        <v>13478.71</v>
      </c>
      <c r="F40" s="80">
        <v>11994.12</v>
      </c>
      <c r="G40" s="76">
        <v>14000</v>
      </c>
      <c r="H40" s="76">
        <v>17410.76</v>
      </c>
      <c r="I40" s="53">
        <v>15000</v>
      </c>
    </row>
    <row r="41" spans="1:9" ht="33" customHeight="1">
      <c r="A41" s="77" t="s">
        <v>385</v>
      </c>
      <c r="B41" s="77" t="s">
        <v>332</v>
      </c>
      <c r="C41" s="77" t="s">
        <v>384</v>
      </c>
      <c r="D41" s="58" t="s">
        <v>383</v>
      </c>
      <c r="E41" s="56">
        <v>378450</v>
      </c>
      <c r="F41" s="56">
        <v>263229</v>
      </c>
      <c r="G41" s="76">
        <v>500000</v>
      </c>
      <c r="H41" s="76">
        <v>107382</v>
      </c>
      <c r="I41" s="53">
        <v>300000</v>
      </c>
    </row>
    <row r="42" spans="1:9" ht="27.75" customHeight="1" thickBot="1">
      <c r="A42" s="136" t="s">
        <v>382</v>
      </c>
      <c r="B42" s="137"/>
      <c r="C42" s="137"/>
      <c r="D42" s="138"/>
      <c r="E42" s="75">
        <f>SUM(E30:E41)</f>
        <v>36020719.12</v>
      </c>
      <c r="F42" s="75">
        <f>SUM(F30:F41)</f>
        <v>43592273.993</v>
      </c>
      <c r="G42" s="62">
        <f>SUM(G30:G41)</f>
        <v>45674000</v>
      </c>
      <c r="H42" s="62">
        <f>SUM(H30:H41)</f>
        <v>30135146.970000006</v>
      </c>
      <c r="I42" s="61">
        <f>SUM(I30:I41)</f>
        <v>39375000</v>
      </c>
    </row>
    <row r="43" spans="1:9" ht="48" customHeight="1" thickBot="1">
      <c r="A43" s="73" t="s">
        <v>341</v>
      </c>
      <c r="B43" s="72" t="s">
        <v>340</v>
      </c>
      <c r="C43" s="71" t="s">
        <v>339</v>
      </c>
      <c r="D43" s="70" t="s">
        <v>338</v>
      </c>
      <c r="E43" s="69" t="s">
        <v>337</v>
      </c>
      <c r="F43" s="68" t="s">
        <v>336</v>
      </c>
      <c r="G43" s="67" t="s">
        <v>335</v>
      </c>
      <c r="H43" s="66" t="s">
        <v>334</v>
      </c>
      <c r="I43" s="64" t="s">
        <v>446</v>
      </c>
    </row>
    <row r="44" spans="1:9" ht="24" customHeight="1">
      <c r="A44" s="77" t="s">
        <v>329</v>
      </c>
      <c r="B44" s="77" t="s">
        <v>325</v>
      </c>
      <c r="C44" s="77" t="s">
        <v>350</v>
      </c>
      <c r="D44" s="58" t="s">
        <v>381</v>
      </c>
      <c r="E44" s="56">
        <v>547022.42</v>
      </c>
      <c r="F44" s="56">
        <v>568680.26</v>
      </c>
      <c r="G44" s="76">
        <v>800000</v>
      </c>
      <c r="H44" s="76">
        <v>234020.51</v>
      </c>
      <c r="I44" s="82">
        <v>500000</v>
      </c>
    </row>
    <row r="45" spans="1:9" ht="24" customHeight="1">
      <c r="A45" s="84" t="s">
        <v>329</v>
      </c>
      <c r="B45" s="84" t="s">
        <v>325</v>
      </c>
      <c r="C45" s="84" t="s">
        <v>380</v>
      </c>
      <c r="D45" s="58" t="s">
        <v>379</v>
      </c>
      <c r="E45" s="56">
        <v>598954</v>
      </c>
      <c r="F45" s="56">
        <v>748558</v>
      </c>
      <c r="G45" s="76">
        <v>700000</v>
      </c>
      <c r="H45" s="76">
        <v>553786</v>
      </c>
      <c r="I45" s="53">
        <v>700000</v>
      </c>
    </row>
    <row r="46" spans="1:9" ht="21.75" customHeight="1">
      <c r="A46" s="77" t="s">
        <v>329</v>
      </c>
      <c r="B46" s="77" t="s">
        <v>325</v>
      </c>
      <c r="C46" s="77" t="s">
        <v>378</v>
      </c>
      <c r="D46" s="58" t="s">
        <v>377</v>
      </c>
      <c r="E46" s="56">
        <v>486000</v>
      </c>
      <c r="F46" s="56">
        <v>486000</v>
      </c>
      <c r="G46" s="76">
        <v>486000</v>
      </c>
      <c r="H46" s="76">
        <v>188118.45</v>
      </c>
      <c r="I46" s="53">
        <v>486000</v>
      </c>
    </row>
    <row r="47" spans="1:9" ht="21.75" customHeight="1">
      <c r="A47" s="77" t="s">
        <v>329</v>
      </c>
      <c r="B47" s="77" t="s">
        <v>325</v>
      </c>
      <c r="C47" s="77" t="s">
        <v>348</v>
      </c>
      <c r="D47" s="58" t="s">
        <v>376</v>
      </c>
      <c r="E47" s="56">
        <v>54237.41</v>
      </c>
      <c r="F47" s="56">
        <v>7184.51</v>
      </c>
      <c r="G47" s="76">
        <v>400000</v>
      </c>
      <c r="H47" s="76">
        <v>301.28</v>
      </c>
      <c r="I47" s="82">
        <v>40000</v>
      </c>
    </row>
    <row r="48" spans="1:9" s="23" customFormat="1" ht="23.25" customHeight="1">
      <c r="A48" s="77" t="s">
        <v>329</v>
      </c>
      <c r="B48" s="77" t="s">
        <v>325</v>
      </c>
      <c r="C48" s="77" t="s">
        <v>375</v>
      </c>
      <c r="D48" s="58" t="s">
        <v>374</v>
      </c>
      <c r="E48" s="57">
        <v>15582639.58</v>
      </c>
      <c r="F48" s="57">
        <v>16217798.47</v>
      </c>
      <c r="G48" s="76">
        <v>17500000</v>
      </c>
      <c r="H48" s="76">
        <v>11961329.44</v>
      </c>
      <c r="I48" s="54">
        <v>15000000</v>
      </c>
    </row>
    <row r="49" spans="1:9" ht="24" customHeight="1">
      <c r="A49" s="77" t="s">
        <v>329</v>
      </c>
      <c r="B49" s="77" t="s">
        <v>325</v>
      </c>
      <c r="C49" s="77" t="s">
        <v>373</v>
      </c>
      <c r="D49" s="58" t="s">
        <v>372</v>
      </c>
      <c r="E49" s="56">
        <v>0</v>
      </c>
      <c r="F49" s="56">
        <v>0</v>
      </c>
      <c r="G49" s="55">
        <v>100</v>
      </c>
      <c r="H49" s="55">
        <v>0</v>
      </c>
      <c r="I49" s="53">
        <v>100</v>
      </c>
    </row>
    <row r="50" spans="1:9" ht="19.5" customHeight="1">
      <c r="A50" s="77">
        <v>40</v>
      </c>
      <c r="B50" s="77">
        <v>10</v>
      </c>
      <c r="C50" s="77" t="s">
        <v>371</v>
      </c>
      <c r="D50" s="81" t="s">
        <v>370</v>
      </c>
      <c r="E50" s="56">
        <v>0</v>
      </c>
      <c r="F50" s="56">
        <v>0</v>
      </c>
      <c r="G50" s="55">
        <v>100</v>
      </c>
      <c r="H50" s="55">
        <v>0</v>
      </c>
      <c r="I50" s="53">
        <v>100</v>
      </c>
    </row>
    <row r="51" spans="1:9" ht="24" customHeight="1">
      <c r="A51" s="77" t="s">
        <v>329</v>
      </c>
      <c r="B51" s="77" t="s">
        <v>325</v>
      </c>
      <c r="C51" s="77" t="s">
        <v>369</v>
      </c>
      <c r="D51" s="58" t="s">
        <v>368</v>
      </c>
      <c r="E51" s="56">
        <v>387650</v>
      </c>
      <c r="F51" s="56">
        <v>208950</v>
      </c>
      <c r="G51" s="55">
        <v>250000</v>
      </c>
      <c r="H51" s="55">
        <v>0</v>
      </c>
      <c r="I51" s="53">
        <v>1000</v>
      </c>
    </row>
    <row r="52" spans="1:9" ht="24" customHeight="1">
      <c r="A52" s="77" t="s">
        <v>329</v>
      </c>
      <c r="B52" s="77" t="s">
        <v>325</v>
      </c>
      <c r="C52" s="77" t="s">
        <v>346</v>
      </c>
      <c r="D52" s="58" t="s">
        <v>367</v>
      </c>
      <c r="E52" s="56">
        <v>0</v>
      </c>
      <c r="F52" s="56">
        <v>0</v>
      </c>
      <c r="G52" s="55">
        <v>100</v>
      </c>
      <c r="H52" s="55">
        <v>0</v>
      </c>
      <c r="I52" s="53">
        <v>100</v>
      </c>
    </row>
    <row r="53" spans="1:9" ht="24" customHeight="1">
      <c r="A53" s="77">
        <v>40</v>
      </c>
      <c r="B53" s="77">
        <v>10</v>
      </c>
      <c r="C53" s="77" t="s">
        <v>366</v>
      </c>
      <c r="D53" s="58" t="s">
        <v>365</v>
      </c>
      <c r="E53" s="56">
        <v>0</v>
      </c>
      <c r="F53" s="56">
        <v>0</v>
      </c>
      <c r="G53" s="55">
        <v>100</v>
      </c>
      <c r="H53" s="55">
        <v>0</v>
      </c>
      <c r="I53" s="53">
        <v>100</v>
      </c>
    </row>
    <row r="54" spans="1:9" ht="19.5" customHeight="1">
      <c r="A54" s="77" t="s">
        <v>329</v>
      </c>
      <c r="B54" s="77" t="s">
        <v>325</v>
      </c>
      <c r="C54" s="77" t="s">
        <v>364</v>
      </c>
      <c r="D54" s="58" t="s">
        <v>363</v>
      </c>
      <c r="E54" s="56">
        <v>3580766.66</v>
      </c>
      <c r="F54" s="56">
        <v>3070600</v>
      </c>
      <c r="G54" s="55">
        <v>3200000</v>
      </c>
      <c r="H54" s="55">
        <v>3060000</v>
      </c>
      <c r="I54" s="53">
        <v>3060000</v>
      </c>
    </row>
    <row r="55" spans="1:9" ht="18.75" customHeight="1">
      <c r="A55" s="77" t="s">
        <v>329</v>
      </c>
      <c r="B55" s="77" t="s">
        <v>325</v>
      </c>
      <c r="C55" s="77" t="s">
        <v>362</v>
      </c>
      <c r="D55" s="58" t="s">
        <v>361</v>
      </c>
      <c r="E55" s="56">
        <v>164301.47</v>
      </c>
      <c r="F55" s="56">
        <v>163622.89</v>
      </c>
      <c r="G55" s="55">
        <v>200000</v>
      </c>
      <c r="H55" s="55">
        <v>158458.17</v>
      </c>
      <c r="I55" s="53">
        <v>200000</v>
      </c>
    </row>
    <row r="56" spans="1:9" ht="24" customHeight="1">
      <c r="A56" s="77" t="s">
        <v>329</v>
      </c>
      <c r="B56" s="77" t="s">
        <v>325</v>
      </c>
      <c r="C56" s="77" t="s">
        <v>360</v>
      </c>
      <c r="D56" s="83" t="s">
        <v>359</v>
      </c>
      <c r="E56" s="56">
        <v>0</v>
      </c>
      <c r="F56" s="56">
        <v>0</v>
      </c>
      <c r="G56" s="55">
        <v>15000</v>
      </c>
      <c r="H56" s="55">
        <v>0</v>
      </c>
      <c r="I56" s="53">
        <v>20000</v>
      </c>
    </row>
    <row r="57" spans="1:9" ht="18" customHeight="1">
      <c r="A57" s="77" t="s">
        <v>329</v>
      </c>
      <c r="B57" s="77" t="s">
        <v>325</v>
      </c>
      <c r="C57" s="77" t="s">
        <v>358</v>
      </c>
      <c r="D57" s="83" t="s">
        <v>357</v>
      </c>
      <c r="E57" s="56">
        <v>0</v>
      </c>
      <c r="F57" s="56">
        <v>0</v>
      </c>
      <c r="G57" s="55">
        <v>100</v>
      </c>
      <c r="H57" s="55">
        <v>0</v>
      </c>
      <c r="I57" s="53">
        <v>100</v>
      </c>
    </row>
    <row r="58" spans="1:9" ht="24" customHeight="1">
      <c r="A58" s="77" t="s">
        <v>329</v>
      </c>
      <c r="B58" s="77" t="s">
        <v>325</v>
      </c>
      <c r="C58" s="77" t="s">
        <v>356</v>
      </c>
      <c r="D58" s="58" t="s">
        <v>355</v>
      </c>
      <c r="E58" s="56">
        <v>3921407.08</v>
      </c>
      <c r="F58" s="56">
        <v>4221607.47</v>
      </c>
      <c r="G58" s="76">
        <v>4000000</v>
      </c>
      <c r="H58" s="76">
        <v>1444614.09</v>
      </c>
      <c r="I58" s="53">
        <v>4000000</v>
      </c>
    </row>
    <row r="59" spans="1:9" ht="21" customHeight="1">
      <c r="A59" s="77" t="s">
        <v>329</v>
      </c>
      <c r="B59" s="77" t="s">
        <v>325</v>
      </c>
      <c r="C59" s="77" t="s">
        <v>354</v>
      </c>
      <c r="D59" s="58" t="s">
        <v>353</v>
      </c>
      <c r="E59" s="56">
        <v>1277685.03</v>
      </c>
      <c r="F59" s="56">
        <v>861626.37</v>
      </c>
      <c r="G59" s="76">
        <v>3000000</v>
      </c>
      <c r="H59" s="76">
        <v>274310.02</v>
      </c>
      <c r="I59" s="82">
        <v>1500000</v>
      </c>
    </row>
    <row r="60" spans="1:9" ht="21" customHeight="1">
      <c r="A60" s="77" t="s">
        <v>329</v>
      </c>
      <c r="B60" s="77" t="s">
        <v>325</v>
      </c>
      <c r="C60" s="77" t="s">
        <v>352</v>
      </c>
      <c r="D60" s="81" t="s">
        <v>351</v>
      </c>
      <c r="E60" s="56">
        <v>0</v>
      </c>
      <c r="F60" s="56">
        <v>0</v>
      </c>
      <c r="G60" s="76">
        <v>100</v>
      </c>
      <c r="H60" s="55">
        <v>0</v>
      </c>
      <c r="I60" s="53">
        <v>100</v>
      </c>
    </row>
    <row r="61" spans="1:9" ht="24" customHeight="1">
      <c r="A61" s="77" t="s">
        <v>329</v>
      </c>
      <c r="B61" s="77" t="s">
        <v>332</v>
      </c>
      <c r="C61" s="77" t="s">
        <v>350</v>
      </c>
      <c r="D61" s="58" t="s">
        <v>349</v>
      </c>
      <c r="E61" s="56">
        <v>0</v>
      </c>
      <c r="F61" s="80">
        <v>0</v>
      </c>
      <c r="G61" s="79">
        <v>3000</v>
      </c>
      <c r="H61" s="55">
        <v>0</v>
      </c>
      <c r="I61" s="53">
        <v>100</v>
      </c>
    </row>
    <row r="62" spans="1:9" ht="25.5" customHeight="1">
      <c r="A62" s="77" t="s">
        <v>329</v>
      </c>
      <c r="B62" s="77" t="s">
        <v>332</v>
      </c>
      <c r="C62" s="77" t="s">
        <v>348</v>
      </c>
      <c r="D62" s="58" t="s">
        <v>347</v>
      </c>
      <c r="E62" s="56">
        <v>70434.25</v>
      </c>
      <c r="F62" s="56">
        <v>77154.5</v>
      </c>
      <c r="G62" s="79">
        <v>70000</v>
      </c>
      <c r="H62" s="79">
        <v>39771.75</v>
      </c>
      <c r="I62" s="53">
        <v>70000</v>
      </c>
    </row>
    <row r="63" spans="1:9" ht="24.75" customHeight="1">
      <c r="A63" s="77" t="s">
        <v>329</v>
      </c>
      <c r="B63" s="77" t="s">
        <v>332</v>
      </c>
      <c r="C63" s="77" t="s">
        <v>346</v>
      </c>
      <c r="D63" s="58" t="s">
        <v>345</v>
      </c>
      <c r="E63" s="56">
        <v>0</v>
      </c>
      <c r="F63" s="56">
        <v>0</v>
      </c>
      <c r="G63" s="78">
        <v>400000</v>
      </c>
      <c r="H63" s="78">
        <v>0</v>
      </c>
      <c r="I63" s="53">
        <v>300000</v>
      </c>
    </row>
    <row r="64" spans="1:9" ht="29.25" customHeight="1">
      <c r="A64" s="77" t="s">
        <v>329</v>
      </c>
      <c r="B64" s="77" t="s">
        <v>332</v>
      </c>
      <c r="C64" s="77" t="s">
        <v>344</v>
      </c>
      <c r="D64" s="58" t="s">
        <v>343</v>
      </c>
      <c r="E64" s="56">
        <v>44098</v>
      </c>
      <c r="F64" s="56">
        <v>45258.5</v>
      </c>
      <c r="G64" s="76">
        <v>45000</v>
      </c>
      <c r="H64" s="76">
        <v>23850</v>
      </c>
      <c r="I64" s="53">
        <v>45000</v>
      </c>
    </row>
    <row r="65" spans="1:9" ht="27" customHeight="1" thickBot="1">
      <c r="A65" s="133" t="s">
        <v>342</v>
      </c>
      <c r="B65" s="134"/>
      <c r="C65" s="134"/>
      <c r="D65" s="135"/>
      <c r="E65" s="75">
        <f>SUM(E44:E64)</f>
        <v>26715195.9</v>
      </c>
      <c r="F65" s="75">
        <f>SUM(F44:F64)</f>
        <v>26677040.970000003</v>
      </c>
      <c r="G65" s="75">
        <f>SUM(G44:G64)</f>
        <v>31069600</v>
      </c>
      <c r="H65" s="75">
        <f>SUM(H44:H64)</f>
        <v>17938559.71</v>
      </c>
      <c r="I65" s="74">
        <f>SUM(I44:I64)</f>
        <v>25922700</v>
      </c>
    </row>
    <row r="66" spans="1:9" ht="40.5" customHeight="1" thickBot="1">
      <c r="A66" s="73" t="s">
        <v>341</v>
      </c>
      <c r="B66" s="72" t="s">
        <v>340</v>
      </c>
      <c r="C66" s="71" t="s">
        <v>339</v>
      </c>
      <c r="D66" s="70" t="s">
        <v>338</v>
      </c>
      <c r="E66" s="69" t="s">
        <v>337</v>
      </c>
      <c r="F66" s="68" t="s">
        <v>336</v>
      </c>
      <c r="G66" s="67" t="s">
        <v>335</v>
      </c>
      <c r="H66" s="66" t="s">
        <v>334</v>
      </c>
      <c r="I66" s="64" t="s">
        <v>446</v>
      </c>
    </row>
    <row r="67" spans="1:9" ht="27.75" customHeight="1">
      <c r="A67" s="59" t="s">
        <v>330</v>
      </c>
      <c r="B67" s="59" t="s">
        <v>325</v>
      </c>
      <c r="C67" s="59" t="s">
        <v>325</v>
      </c>
      <c r="D67" s="58" t="s">
        <v>333</v>
      </c>
      <c r="E67" s="56">
        <v>791318.45</v>
      </c>
      <c r="F67" s="56">
        <v>826015.03</v>
      </c>
      <c r="G67" s="63">
        <v>800000</v>
      </c>
      <c r="H67" s="55">
        <v>1024093.75</v>
      </c>
      <c r="I67" s="53">
        <v>900000</v>
      </c>
    </row>
    <row r="68" spans="1:9" ht="23.25" customHeight="1">
      <c r="A68" s="59" t="s">
        <v>330</v>
      </c>
      <c r="B68" s="59" t="s">
        <v>329</v>
      </c>
      <c r="C68" s="59" t="s">
        <v>332</v>
      </c>
      <c r="D68" s="58" t="s">
        <v>331</v>
      </c>
      <c r="E68" s="56">
        <v>3600</v>
      </c>
      <c r="F68" s="56">
        <v>2400</v>
      </c>
      <c r="G68" s="55">
        <v>3000</v>
      </c>
      <c r="H68" s="55">
        <v>0</v>
      </c>
      <c r="I68" s="53">
        <v>2000</v>
      </c>
    </row>
    <row r="69" spans="1:9" ht="24" customHeight="1">
      <c r="A69" s="59" t="s">
        <v>330</v>
      </c>
      <c r="B69" s="59" t="s">
        <v>329</v>
      </c>
      <c r="C69" s="59" t="s">
        <v>329</v>
      </c>
      <c r="D69" s="58" t="s">
        <v>328</v>
      </c>
      <c r="E69" s="56">
        <v>64319.92</v>
      </c>
      <c r="F69" s="56">
        <v>109493.03</v>
      </c>
      <c r="G69" s="55">
        <v>200000</v>
      </c>
      <c r="H69" s="55">
        <v>91949.2</v>
      </c>
      <c r="I69" s="53">
        <v>100000</v>
      </c>
    </row>
    <row r="70" spans="1:9" ht="25.5" customHeight="1">
      <c r="A70" s="133" t="s">
        <v>327</v>
      </c>
      <c r="B70" s="134"/>
      <c r="C70" s="134"/>
      <c r="D70" s="135"/>
      <c r="E70" s="62">
        <f>SUM(E67:E69)</f>
        <v>859238.37</v>
      </c>
      <c r="F70" s="62">
        <f>SUM(F67:F69)</f>
        <v>937908.06</v>
      </c>
      <c r="G70" s="62">
        <f>SUM(G67:G69)</f>
        <v>1003000</v>
      </c>
      <c r="H70" s="62">
        <f>SUM(H67:H69)</f>
        <v>1116042.95</v>
      </c>
      <c r="I70" s="60">
        <f>SUM(I67:I69)</f>
        <v>1002000</v>
      </c>
    </row>
    <row r="71" spans="1:9" ht="27.75" customHeight="1">
      <c r="A71" s="59" t="s">
        <v>326</v>
      </c>
      <c r="B71" s="59" t="s">
        <v>325</v>
      </c>
      <c r="C71" s="59" t="s">
        <v>324</v>
      </c>
      <c r="D71" s="58" t="s">
        <v>323</v>
      </c>
      <c r="E71" s="57">
        <v>4293797.12</v>
      </c>
      <c r="F71" s="56">
        <v>5167984.78</v>
      </c>
      <c r="G71" s="55">
        <v>4000000</v>
      </c>
      <c r="H71" s="55">
        <v>0</v>
      </c>
      <c r="I71" s="53">
        <v>4000000</v>
      </c>
    </row>
    <row r="72" spans="1:9" ht="30.75" customHeight="1" thickBot="1">
      <c r="A72" s="148" t="s">
        <v>322</v>
      </c>
      <c r="B72" s="149"/>
      <c r="C72" s="149"/>
      <c r="D72" s="150"/>
      <c r="E72" s="52">
        <f>SUM(E71)</f>
        <v>4293797.12</v>
      </c>
      <c r="F72" s="51">
        <f>SUM(F71)</f>
        <v>5167984.78</v>
      </c>
      <c r="G72" s="50">
        <f>SUM(G71)</f>
        <v>4000000</v>
      </c>
      <c r="H72" s="50">
        <f>SUM(H71)</f>
        <v>0</v>
      </c>
      <c r="I72" s="49">
        <f>SUM(I71)</f>
        <v>4000000</v>
      </c>
    </row>
    <row r="73" spans="1:9" ht="39" customHeight="1" thickBot="1">
      <c r="A73" s="151" t="s">
        <v>321</v>
      </c>
      <c r="B73" s="152"/>
      <c r="C73" s="152"/>
      <c r="D73" s="153"/>
      <c r="E73" s="48">
        <f>E20+E29+E42+E65+E70+E72</f>
        <v>106582099.54000002</v>
      </c>
      <c r="F73" s="47">
        <f>F20+F29+F42+F65+F70+F72</f>
        <v>112747763.343</v>
      </c>
      <c r="G73" s="48">
        <f>G20+G29+G42+G65+G70+G72</f>
        <v>120002900</v>
      </c>
      <c r="H73" s="47">
        <f>H20+H29+H42+H65+H70+H72</f>
        <v>78275269.35000001</v>
      </c>
      <c r="I73" s="112">
        <f>I20+I29+I42+I65+I70+I72</f>
        <v>106802000</v>
      </c>
    </row>
    <row r="74" ht="27" customHeight="1"/>
    <row r="75" spans="3:9" ht="39" customHeight="1">
      <c r="C75" s="132"/>
      <c r="D75" s="132"/>
      <c r="E75" s="132"/>
      <c r="F75" s="132"/>
      <c r="G75" s="132"/>
      <c r="H75" s="132"/>
      <c r="I75" s="46"/>
    </row>
  </sheetData>
  <sheetProtection/>
  <mergeCells count="16">
    <mergeCell ref="D4:H5"/>
    <mergeCell ref="A1:C1"/>
    <mergeCell ref="A2:C2"/>
    <mergeCell ref="A72:D72"/>
    <mergeCell ref="A73:D73"/>
    <mergeCell ref="A5:C5"/>
    <mergeCell ref="A4:C4"/>
    <mergeCell ref="A6:C6"/>
    <mergeCell ref="A3:C3"/>
    <mergeCell ref="A20:D20"/>
    <mergeCell ref="C75:H75"/>
    <mergeCell ref="A65:D65"/>
    <mergeCell ref="A42:D42"/>
    <mergeCell ref="A29:D29"/>
    <mergeCell ref="A70:D70"/>
    <mergeCell ref="A7:C7"/>
  </mergeCells>
  <printOptions/>
  <pageMargins left="0.16" right="0.18" top="0.15748031496062992" bottom="0.16" header="0.22" footer="0.16"/>
  <pageSetup fitToWidth="0" horizontalDpi="600" verticalDpi="600" orientation="landscape" paperSize="9" scale="89" r:id="rId2"/>
  <rowBreaks count="3" manualBreakCount="3">
    <brk id="20" max="9" man="1"/>
    <brk id="42" max="9" man="1"/>
    <brk id="65" max="9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3:K13"/>
  <sheetViews>
    <sheetView rightToLeft="1" view="pageLayout" workbookViewId="0" topLeftCell="A13">
      <selection activeCell="A13" sqref="A13:K13"/>
    </sheetView>
  </sheetViews>
  <sheetFormatPr defaultColWidth="11.421875" defaultRowHeight="15"/>
  <sheetData>
    <row r="13" spans="1:11" ht="60.75">
      <c r="A13" s="131" t="s">
        <v>442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</sheetData>
  <sheetProtection/>
  <mergeCells count="1">
    <mergeCell ref="A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F189"/>
  <sheetViews>
    <sheetView rightToLeft="1" tabSelected="1" zoomScale="115" zoomScaleNormal="115" workbookViewId="0" topLeftCell="A100">
      <selection activeCell="D78" sqref="D78"/>
    </sheetView>
  </sheetViews>
  <sheetFormatPr defaultColWidth="11.421875" defaultRowHeight="15"/>
  <cols>
    <col min="1" max="1" width="22.7109375" style="0" customWidth="1"/>
    <col min="2" max="2" width="59.7109375" style="0" customWidth="1"/>
    <col min="3" max="3" width="25.28125" style="250" customWidth="1"/>
    <col min="4" max="4" width="27.7109375" style="21" customWidth="1"/>
    <col min="5" max="5" width="8.7109375" style="0" customWidth="1"/>
  </cols>
  <sheetData>
    <row r="1" ht="115.5" customHeight="1" thickBot="1"/>
    <row r="2" spans="2:4" ht="29.25" customHeight="1" thickBot="1">
      <c r="B2" s="164" t="s">
        <v>449</v>
      </c>
      <c r="C2" s="165"/>
      <c r="D2" s="166"/>
    </row>
    <row r="3" spans="2:4" ht="8.25" customHeight="1">
      <c r="B3" s="28"/>
      <c r="C3" s="251"/>
      <c r="D3" s="28"/>
    </row>
    <row r="4" spans="1:4" s="10" customFormat="1" ht="39" customHeight="1" thickBot="1">
      <c r="A4" s="34" t="s">
        <v>0</v>
      </c>
      <c r="B4" s="35" t="s">
        <v>1</v>
      </c>
      <c r="C4" s="252" t="s">
        <v>296</v>
      </c>
      <c r="D4" s="36" t="s">
        <v>447</v>
      </c>
    </row>
    <row r="5" spans="1:4" s="8" customFormat="1" ht="25.5" customHeight="1" thickBot="1" thickTop="1">
      <c r="A5" s="167" t="s">
        <v>319</v>
      </c>
      <c r="B5" s="168"/>
      <c r="C5" s="168"/>
      <c r="D5" s="168"/>
    </row>
    <row r="6" spans="1:4" ht="20.25" customHeight="1" thickTop="1">
      <c r="A6" s="169" t="s">
        <v>110</v>
      </c>
      <c r="B6" s="170"/>
      <c r="C6" s="170"/>
      <c r="D6" s="170"/>
    </row>
    <row r="7" spans="1:4" ht="18" customHeight="1">
      <c r="A7" s="7" t="s">
        <v>91</v>
      </c>
      <c r="B7" s="9" t="s">
        <v>2</v>
      </c>
      <c r="C7" s="253">
        <v>498000</v>
      </c>
      <c r="D7" s="24">
        <v>498000</v>
      </c>
    </row>
    <row r="8" spans="1:4" ht="15" customHeight="1">
      <c r="A8" s="7" t="s">
        <v>92</v>
      </c>
      <c r="B8" s="9" t="s">
        <v>3</v>
      </c>
      <c r="C8" s="253">
        <v>10000</v>
      </c>
      <c r="D8" s="24">
        <v>10000</v>
      </c>
    </row>
    <row r="9" spans="1:4" ht="15" customHeight="1">
      <c r="A9" s="7" t="s">
        <v>93</v>
      </c>
      <c r="B9" s="9" t="s">
        <v>4</v>
      </c>
      <c r="C9" s="253">
        <v>40000</v>
      </c>
      <c r="D9" s="24">
        <v>0</v>
      </c>
    </row>
    <row r="10" spans="1:4" ht="18" customHeight="1">
      <c r="A10" s="7" t="s">
        <v>94</v>
      </c>
      <c r="B10" s="9" t="s">
        <v>5</v>
      </c>
      <c r="C10" s="253">
        <v>30000</v>
      </c>
      <c r="D10" s="24">
        <v>20000</v>
      </c>
    </row>
    <row r="11" spans="1:4" ht="16.5" customHeight="1">
      <c r="A11" s="7" t="s">
        <v>95</v>
      </c>
      <c r="B11" s="9" t="s">
        <v>6</v>
      </c>
      <c r="C11" s="253">
        <v>100000</v>
      </c>
      <c r="D11" s="24">
        <v>0</v>
      </c>
    </row>
    <row r="12" spans="1:4" ht="17.25" customHeight="1">
      <c r="A12" s="7" t="s">
        <v>96</v>
      </c>
      <c r="B12" s="9" t="s">
        <v>7</v>
      </c>
      <c r="C12" s="253">
        <v>40000</v>
      </c>
      <c r="D12" s="24">
        <v>40000</v>
      </c>
    </row>
    <row r="13" spans="1:4" ht="18" customHeight="1">
      <c r="A13" s="7" t="s">
        <v>97</v>
      </c>
      <c r="B13" s="9" t="s">
        <v>8</v>
      </c>
      <c r="C13" s="253">
        <v>100000</v>
      </c>
      <c r="D13" s="260">
        <v>0</v>
      </c>
    </row>
    <row r="14" spans="1:4" ht="15.75" customHeight="1">
      <c r="A14" s="7" t="s">
        <v>98</v>
      </c>
      <c r="B14" s="9" t="s">
        <v>9</v>
      </c>
      <c r="C14" s="253">
        <v>100000</v>
      </c>
      <c r="D14" s="260">
        <v>0</v>
      </c>
    </row>
    <row r="15" spans="1:4" ht="19.5" customHeight="1">
      <c r="A15" s="7" t="s">
        <v>99</v>
      </c>
      <c r="B15" s="30" t="s">
        <v>273</v>
      </c>
      <c r="C15" s="253">
        <v>200000</v>
      </c>
      <c r="D15" s="260">
        <v>0</v>
      </c>
    </row>
    <row r="16" spans="1:4" ht="19.5" customHeight="1">
      <c r="A16" s="7" t="s">
        <v>100</v>
      </c>
      <c r="B16" s="30" t="s">
        <v>317</v>
      </c>
      <c r="C16" s="253">
        <v>200000</v>
      </c>
      <c r="D16" s="260">
        <v>0</v>
      </c>
    </row>
    <row r="17" spans="1:4" ht="16.5" customHeight="1">
      <c r="A17" s="7" t="s">
        <v>272</v>
      </c>
      <c r="B17" s="30" t="s">
        <v>234</v>
      </c>
      <c r="C17" s="253">
        <v>100000</v>
      </c>
      <c r="D17" s="260">
        <v>0</v>
      </c>
    </row>
    <row r="18" spans="1:4" ht="16.5" customHeight="1">
      <c r="A18" s="7" t="s">
        <v>101</v>
      </c>
      <c r="B18" s="9" t="s">
        <v>10</v>
      </c>
      <c r="C18" s="253">
        <v>5000</v>
      </c>
      <c r="D18" s="24">
        <v>5000</v>
      </c>
    </row>
    <row r="19" spans="1:4" ht="15.75" customHeight="1">
      <c r="A19" s="7" t="s">
        <v>102</v>
      </c>
      <c r="B19" s="9" t="s">
        <v>11</v>
      </c>
      <c r="C19" s="253">
        <v>5000</v>
      </c>
      <c r="D19" s="24">
        <v>5000</v>
      </c>
    </row>
    <row r="20" spans="1:4" ht="18" customHeight="1">
      <c r="A20" s="7" t="s">
        <v>103</v>
      </c>
      <c r="B20" s="9" t="s">
        <v>12</v>
      </c>
      <c r="C20" s="253">
        <v>200000</v>
      </c>
      <c r="D20" s="24">
        <v>200000</v>
      </c>
    </row>
    <row r="21" spans="1:4" ht="19.5" customHeight="1">
      <c r="A21" s="7" t="s">
        <v>104</v>
      </c>
      <c r="B21" s="18" t="s">
        <v>318</v>
      </c>
      <c r="C21" s="253">
        <v>200000</v>
      </c>
      <c r="D21" s="260">
        <v>0</v>
      </c>
    </row>
    <row r="22" spans="1:4" ht="19.5" customHeight="1">
      <c r="A22" s="7" t="s">
        <v>105</v>
      </c>
      <c r="B22" s="13" t="s">
        <v>275</v>
      </c>
      <c r="C22" s="253">
        <v>200000</v>
      </c>
      <c r="D22" s="260">
        <v>0</v>
      </c>
    </row>
    <row r="23" spans="1:4" ht="17.25" customHeight="1">
      <c r="A23" s="7" t="s">
        <v>298</v>
      </c>
      <c r="B23" s="9" t="s">
        <v>274</v>
      </c>
      <c r="C23" s="253">
        <v>5000</v>
      </c>
      <c r="D23" s="261">
        <v>5000</v>
      </c>
    </row>
    <row r="24" spans="1:4" ht="17.25" customHeight="1">
      <c r="A24" s="7" t="s">
        <v>106</v>
      </c>
      <c r="B24" s="9" t="s">
        <v>107</v>
      </c>
      <c r="C24" s="253">
        <v>200000</v>
      </c>
      <c r="D24" s="260">
        <v>100000</v>
      </c>
    </row>
    <row r="25" spans="1:4" s="10" customFormat="1" ht="39" customHeight="1">
      <c r="A25" s="266" t="s">
        <v>0</v>
      </c>
      <c r="B25" s="266" t="s">
        <v>1</v>
      </c>
      <c r="C25" s="267" t="s">
        <v>296</v>
      </c>
      <c r="D25" s="268" t="s">
        <v>447</v>
      </c>
    </row>
    <row r="26" spans="1:4" ht="18" customHeight="1">
      <c r="A26" s="7" t="s">
        <v>108</v>
      </c>
      <c r="B26" s="9" t="s">
        <v>109</v>
      </c>
      <c r="C26" s="253">
        <v>100000</v>
      </c>
      <c r="D26" s="24">
        <v>50000</v>
      </c>
    </row>
    <row r="27" spans="1:5" s="6" customFormat="1" ht="20.25" customHeight="1">
      <c r="A27" s="158" t="s">
        <v>158</v>
      </c>
      <c r="B27" s="159"/>
      <c r="C27" s="254">
        <f>SUM(C7:C26)</f>
        <v>2333000</v>
      </c>
      <c r="D27" s="25">
        <f>SUM(D7:D26)</f>
        <v>933000</v>
      </c>
      <c r="E27"/>
    </row>
    <row r="28" spans="1:4" ht="22.5" customHeight="1">
      <c r="A28" s="154" t="s">
        <v>111</v>
      </c>
      <c r="B28" s="155"/>
      <c r="C28" s="155"/>
      <c r="D28" s="155"/>
    </row>
    <row r="29" spans="1:4" ht="16.5" customHeight="1">
      <c r="A29" s="7" t="s">
        <v>112</v>
      </c>
      <c r="B29" s="9" t="s">
        <v>13</v>
      </c>
      <c r="C29" s="253">
        <v>20690000</v>
      </c>
      <c r="D29" s="261">
        <v>21000000</v>
      </c>
    </row>
    <row r="30" spans="1:4" ht="18" customHeight="1">
      <c r="A30" s="7" t="s">
        <v>113</v>
      </c>
      <c r="B30" s="9" t="s">
        <v>14</v>
      </c>
      <c r="C30" s="276">
        <v>7210000</v>
      </c>
      <c r="D30" s="263">
        <v>5550000</v>
      </c>
    </row>
    <row r="31" spans="1:4" ht="16.5" customHeight="1">
      <c r="A31" s="7" t="s">
        <v>114</v>
      </c>
      <c r="B31" s="9" t="s">
        <v>15</v>
      </c>
      <c r="C31" s="253">
        <v>300000</v>
      </c>
      <c r="D31" s="263">
        <v>150000</v>
      </c>
    </row>
    <row r="32" spans="1:4" ht="15.75" customHeight="1">
      <c r="A32" s="7" t="s">
        <v>115</v>
      </c>
      <c r="B32" s="9" t="s">
        <v>16</v>
      </c>
      <c r="C32" s="253">
        <v>2000</v>
      </c>
      <c r="D32" s="261">
        <v>2000</v>
      </c>
    </row>
    <row r="33" spans="1:4" ht="15.75" customHeight="1">
      <c r="A33" s="7" t="s">
        <v>116</v>
      </c>
      <c r="B33" s="9" t="s">
        <v>17</v>
      </c>
      <c r="C33" s="253">
        <v>1205000</v>
      </c>
      <c r="D33" s="263">
        <v>964000</v>
      </c>
    </row>
    <row r="34" spans="1:4" ht="15" customHeight="1">
      <c r="A34" s="7" t="s">
        <v>117</v>
      </c>
      <c r="B34" s="9" t="s">
        <v>89</v>
      </c>
      <c r="C34" s="253">
        <v>333000</v>
      </c>
      <c r="D34" s="261">
        <v>333000</v>
      </c>
    </row>
    <row r="35" spans="1:4" ht="17.25" customHeight="1">
      <c r="A35" s="7" t="s">
        <v>118</v>
      </c>
      <c r="B35" s="9" t="s">
        <v>119</v>
      </c>
      <c r="C35" s="253">
        <v>30000</v>
      </c>
      <c r="D35" s="261">
        <v>10000</v>
      </c>
    </row>
    <row r="36" spans="1:4" ht="15" customHeight="1">
      <c r="A36" s="7" t="s">
        <v>120</v>
      </c>
      <c r="B36" s="9" t="s">
        <v>18</v>
      </c>
      <c r="C36" s="253">
        <v>2710000</v>
      </c>
      <c r="D36" s="261">
        <v>2800000</v>
      </c>
    </row>
    <row r="37" spans="1:4" ht="15" customHeight="1">
      <c r="A37" s="7" t="s">
        <v>276</v>
      </c>
      <c r="B37" s="9" t="s">
        <v>277</v>
      </c>
      <c r="C37" s="253">
        <v>30000</v>
      </c>
      <c r="D37" s="261">
        <v>30000</v>
      </c>
    </row>
    <row r="38" spans="1:4" ht="15" customHeight="1">
      <c r="A38" s="7" t="s">
        <v>121</v>
      </c>
      <c r="B38" s="9" t="s">
        <v>19</v>
      </c>
      <c r="C38" s="253">
        <v>505000</v>
      </c>
      <c r="D38" s="261">
        <v>520000</v>
      </c>
    </row>
    <row r="39" spans="1:4" ht="15" customHeight="1">
      <c r="A39" s="7" t="s">
        <v>122</v>
      </c>
      <c r="B39" s="9" t="s">
        <v>20</v>
      </c>
      <c r="C39" s="253">
        <v>5000</v>
      </c>
      <c r="D39" s="261">
        <v>5000</v>
      </c>
    </row>
    <row r="40" spans="1:4" ht="15" customHeight="1">
      <c r="A40" s="7" t="s">
        <v>123</v>
      </c>
      <c r="B40" s="9" t="s">
        <v>248</v>
      </c>
      <c r="C40" s="253">
        <v>200000</v>
      </c>
      <c r="D40" s="261">
        <v>160000</v>
      </c>
    </row>
    <row r="41" spans="1:4" ht="23.25" customHeight="1">
      <c r="A41" s="7" t="s">
        <v>124</v>
      </c>
      <c r="B41" s="9" t="s">
        <v>125</v>
      </c>
      <c r="C41" s="253">
        <v>160000</v>
      </c>
      <c r="D41" s="263">
        <v>120000</v>
      </c>
    </row>
    <row r="42" spans="1:4" ht="15" customHeight="1">
      <c r="A42" s="7" t="s">
        <v>126</v>
      </c>
      <c r="B42" s="9" t="s">
        <v>21</v>
      </c>
      <c r="C42" s="253">
        <v>70000</v>
      </c>
      <c r="D42" s="261">
        <v>50000</v>
      </c>
    </row>
    <row r="43" spans="1:4" ht="14.25" customHeight="1">
      <c r="A43" s="7" t="s">
        <v>127</v>
      </c>
      <c r="B43" s="9" t="s">
        <v>22</v>
      </c>
      <c r="C43" s="253">
        <v>10000</v>
      </c>
      <c r="D43" s="261">
        <v>0</v>
      </c>
    </row>
    <row r="44" spans="1:4" ht="15" customHeight="1">
      <c r="A44" s="7" t="s">
        <v>128</v>
      </c>
      <c r="B44" s="9" t="s">
        <v>23</v>
      </c>
      <c r="C44" s="253">
        <v>5000</v>
      </c>
      <c r="D44" s="261">
        <v>5000</v>
      </c>
    </row>
    <row r="45" spans="1:5" s="6" customFormat="1" ht="18" customHeight="1">
      <c r="A45" s="158" t="s">
        <v>159</v>
      </c>
      <c r="B45" s="159"/>
      <c r="C45" s="254">
        <f>SUM(C29:C44)</f>
        <v>33465000</v>
      </c>
      <c r="D45" s="25">
        <f>SUM(D29:D44)</f>
        <v>31699000</v>
      </c>
      <c r="E45"/>
    </row>
    <row r="46" spans="1:4" ht="20.25" customHeight="1">
      <c r="A46" s="154" t="s">
        <v>231</v>
      </c>
      <c r="B46" s="155"/>
      <c r="C46" s="155"/>
      <c r="D46" s="155"/>
    </row>
    <row r="47" spans="1:4" ht="15.75" customHeight="1">
      <c r="A47" s="7" t="s">
        <v>129</v>
      </c>
      <c r="B47" s="9" t="s">
        <v>24</v>
      </c>
      <c r="C47" s="253">
        <v>600000</v>
      </c>
      <c r="D47" s="262">
        <v>603200</v>
      </c>
    </row>
    <row r="48" spans="1:4" ht="15.75" customHeight="1">
      <c r="A48" s="7" t="s">
        <v>130</v>
      </c>
      <c r="B48" s="9" t="s">
        <v>25</v>
      </c>
      <c r="C48" s="253">
        <v>390000</v>
      </c>
      <c r="D48" s="264">
        <v>390000</v>
      </c>
    </row>
    <row r="49" spans="1:4" ht="15.75" customHeight="1">
      <c r="A49" s="7" t="s">
        <v>131</v>
      </c>
      <c r="B49" s="9" t="s">
        <v>249</v>
      </c>
      <c r="C49" s="253">
        <v>400000</v>
      </c>
      <c r="D49" s="260">
        <v>200000</v>
      </c>
    </row>
    <row r="50" spans="1:4" ht="15.75" customHeight="1">
      <c r="A50" s="7" t="s">
        <v>132</v>
      </c>
      <c r="B50" s="9" t="s">
        <v>250</v>
      </c>
      <c r="C50" s="253">
        <v>200000</v>
      </c>
      <c r="D50" s="260">
        <v>200000</v>
      </c>
    </row>
    <row r="51" spans="1:4" ht="15.75" customHeight="1">
      <c r="A51" s="7" t="s">
        <v>133</v>
      </c>
      <c r="B51" s="9" t="s">
        <v>26</v>
      </c>
      <c r="C51" s="253">
        <v>60000</v>
      </c>
      <c r="D51" s="261">
        <v>60000</v>
      </c>
    </row>
    <row r="52" spans="1:4" ht="15.75" customHeight="1">
      <c r="A52" s="7" t="s">
        <v>134</v>
      </c>
      <c r="B52" s="9" t="s">
        <v>27</v>
      </c>
      <c r="C52" s="253">
        <v>30000</v>
      </c>
      <c r="D52" s="261">
        <v>30000</v>
      </c>
    </row>
    <row r="53" spans="1:4" ht="15.75" customHeight="1">
      <c r="A53" s="7" t="s">
        <v>135</v>
      </c>
      <c r="B53" s="9" t="s">
        <v>28</v>
      </c>
      <c r="C53" s="253">
        <v>30000</v>
      </c>
      <c r="D53" s="261">
        <v>30000</v>
      </c>
    </row>
    <row r="54" spans="1:4" ht="15.75" customHeight="1">
      <c r="A54" s="7" t="s">
        <v>136</v>
      </c>
      <c r="B54" s="9" t="s">
        <v>29</v>
      </c>
      <c r="C54" s="253">
        <v>100000</v>
      </c>
      <c r="D54" s="263">
        <v>100000</v>
      </c>
    </row>
    <row r="55" spans="1:4" ht="15.75" customHeight="1">
      <c r="A55" s="7" t="s">
        <v>137</v>
      </c>
      <c r="B55" s="9" t="s">
        <v>30</v>
      </c>
      <c r="C55" s="253">
        <v>200000</v>
      </c>
      <c r="D55" s="263">
        <v>200000</v>
      </c>
    </row>
    <row r="56" spans="1:4" ht="15.75" customHeight="1">
      <c r="A56" s="7" t="s">
        <v>138</v>
      </c>
      <c r="B56" s="9" t="s">
        <v>31</v>
      </c>
      <c r="C56" s="253">
        <v>150000</v>
      </c>
      <c r="D56" s="263">
        <v>150000</v>
      </c>
    </row>
    <row r="57" spans="1:4" s="10" customFormat="1" ht="39" customHeight="1">
      <c r="A57" s="266" t="s">
        <v>0</v>
      </c>
      <c r="B57" s="266" t="s">
        <v>1</v>
      </c>
      <c r="C57" s="267" t="s">
        <v>296</v>
      </c>
      <c r="D57" s="268" t="s">
        <v>447</v>
      </c>
    </row>
    <row r="58" spans="1:4" ht="15.75" customHeight="1">
      <c r="A58" s="7" t="s">
        <v>139</v>
      </c>
      <c r="B58" s="9" t="s">
        <v>32</v>
      </c>
      <c r="C58" s="253">
        <v>3500000</v>
      </c>
      <c r="D58" s="263">
        <v>2100000</v>
      </c>
    </row>
    <row r="59" spans="1:4" ht="15.75" customHeight="1">
      <c r="A59" s="7" t="s">
        <v>140</v>
      </c>
      <c r="B59" s="9" t="s">
        <v>251</v>
      </c>
      <c r="C59" s="253">
        <v>1000000</v>
      </c>
      <c r="D59" s="263">
        <v>800000</v>
      </c>
    </row>
    <row r="60" spans="1:4" ht="18.75" customHeight="1">
      <c r="A60" s="7" t="s">
        <v>270</v>
      </c>
      <c r="B60" s="9" t="s">
        <v>271</v>
      </c>
      <c r="C60" s="253">
        <v>800000</v>
      </c>
      <c r="D60" s="264">
        <v>800000</v>
      </c>
    </row>
    <row r="61" spans="1:4" ht="15.75" customHeight="1">
      <c r="A61" s="7" t="s">
        <v>141</v>
      </c>
      <c r="B61" s="9" t="s">
        <v>252</v>
      </c>
      <c r="C61" s="253">
        <v>350000</v>
      </c>
      <c r="D61" s="262">
        <v>350000</v>
      </c>
    </row>
    <row r="62" spans="1:4" ht="15.75" customHeight="1">
      <c r="A62" s="7" t="s">
        <v>142</v>
      </c>
      <c r="B62" s="9" t="s">
        <v>33</v>
      </c>
      <c r="C62" s="253">
        <v>40000</v>
      </c>
      <c r="D62" s="262">
        <v>55000</v>
      </c>
    </row>
    <row r="63" spans="1:4" ht="15.75" customHeight="1">
      <c r="A63" s="7" t="s">
        <v>143</v>
      </c>
      <c r="B63" s="9" t="s">
        <v>34</v>
      </c>
      <c r="C63" s="253">
        <v>400000</v>
      </c>
      <c r="D63" s="263">
        <v>0</v>
      </c>
    </row>
    <row r="64" spans="1:4" ht="14.25" customHeight="1">
      <c r="A64" s="7" t="s">
        <v>144</v>
      </c>
      <c r="B64" s="9" t="s">
        <v>35</v>
      </c>
      <c r="C64" s="253">
        <v>100000</v>
      </c>
      <c r="D64" s="262">
        <v>50000</v>
      </c>
    </row>
    <row r="65" spans="1:4" ht="15.75" customHeight="1">
      <c r="A65" s="7" t="s">
        <v>145</v>
      </c>
      <c r="B65" s="9" t="s">
        <v>36</v>
      </c>
      <c r="C65" s="253">
        <v>50000</v>
      </c>
      <c r="D65" s="262">
        <v>0</v>
      </c>
    </row>
    <row r="66" spans="1:4" ht="19.5" customHeight="1">
      <c r="A66" s="7" t="s">
        <v>146</v>
      </c>
      <c r="B66" s="9" t="s">
        <v>37</v>
      </c>
      <c r="C66" s="253">
        <v>100000</v>
      </c>
      <c r="D66" s="264">
        <v>100000</v>
      </c>
    </row>
    <row r="67" spans="1:4" ht="19.5" customHeight="1">
      <c r="A67" s="7" t="s">
        <v>147</v>
      </c>
      <c r="B67" s="9" t="s">
        <v>38</v>
      </c>
      <c r="C67" s="253">
        <v>20000</v>
      </c>
      <c r="D67" s="263">
        <v>20000</v>
      </c>
    </row>
    <row r="68" spans="1:4" ht="19.5" customHeight="1">
      <c r="A68" s="7" t="s">
        <v>148</v>
      </c>
      <c r="B68" s="9" t="s">
        <v>39</v>
      </c>
      <c r="C68" s="253">
        <v>200000</v>
      </c>
      <c r="D68" s="263">
        <v>120000</v>
      </c>
    </row>
    <row r="69" spans="1:4" ht="18" customHeight="1">
      <c r="A69" s="7" t="s">
        <v>149</v>
      </c>
      <c r="B69" s="9" t="s">
        <v>40</v>
      </c>
      <c r="C69" s="253">
        <v>120000</v>
      </c>
      <c r="D69" s="260">
        <v>72000</v>
      </c>
    </row>
    <row r="70" spans="1:4" ht="19.5" customHeight="1">
      <c r="A70" s="7" t="s">
        <v>150</v>
      </c>
      <c r="B70" s="9" t="s">
        <v>41</v>
      </c>
      <c r="C70" s="253">
        <v>30000</v>
      </c>
      <c r="D70" s="261">
        <v>40000</v>
      </c>
    </row>
    <row r="71" spans="1:4" ht="15.75" customHeight="1">
      <c r="A71" s="7" t="s">
        <v>151</v>
      </c>
      <c r="B71" s="9" t="s">
        <v>42</v>
      </c>
      <c r="C71" s="255">
        <v>50000</v>
      </c>
      <c r="D71" s="261">
        <v>0</v>
      </c>
    </row>
    <row r="72" spans="1:4" ht="19.5" customHeight="1">
      <c r="A72" s="7" t="s">
        <v>152</v>
      </c>
      <c r="B72" s="9" t="s">
        <v>43</v>
      </c>
      <c r="C72" s="253">
        <v>5000</v>
      </c>
      <c r="D72" s="261">
        <v>5000</v>
      </c>
    </row>
    <row r="73" spans="1:4" ht="19.5" customHeight="1">
      <c r="A73" s="7" t="s">
        <v>153</v>
      </c>
      <c r="B73" s="9" t="s">
        <v>297</v>
      </c>
      <c r="C73" s="253">
        <v>100000</v>
      </c>
      <c r="D73" s="260">
        <v>80000</v>
      </c>
    </row>
    <row r="74" spans="1:4" ht="19.5" customHeight="1">
      <c r="A74" s="7" t="s">
        <v>154</v>
      </c>
      <c r="B74" s="9" t="s">
        <v>44</v>
      </c>
      <c r="C74" s="253">
        <v>90000</v>
      </c>
      <c r="D74" s="261">
        <v>90000</v>
      </c>
    </row>
    <row r="75" spans="1:4" ht="19.5" customHeight="1">
      <c r="A75" s="7" t="s">
        <v>235</v>
      </c>
      <c r="B75" s="9" t="s">
        <v>236</v>
      </c>
      <c r="C75" s="253">
        <v>80000</v>
      </c>
      <c r="D75" s="261">
        <v>50000</v>
      </c>
    </row>
    <row r="76" spans="1:4" ht="17.25" customHeight="1">
      <c r="A76" s="7" t="s">
        <v>155</v>
      </c>
      <c r="B76" s="9" t="s">
        <v>156</v>
      </c>
      <c r="C76" s="253">
        <v>2000</v>
      </c>
      <c r="D76" s="261">
        <v>2000</v>
      </c>
    </row>
    <row r="77" spans="1:4" ht="17.25" customHeight="1">
      <c r="A77" s="7" t="s">
        <v>253</v>
      </c>
      <c r="B77" s="9" t="s">
        <v>45</v>
      </c>
      <c r="C77" s="253">
        <v>300000</v>
      </c>
      <c r="D77" s="263">
        <v>300000</v>
      </c>
    </row>
    <row r="78" spans="1:4" ht="18" customHeight="1">
      <c r="A78" s="7" t="s">
        <v>254</v>
      </c>
      <c r="B78" s="18" t="s">
        <v>157</v>
      </c>
      <c r="C78" s="253">
        <v>40000</v>
      </c>
      <c r="D78" s="261">
        <v>40000</v>
      </c>
    </row>
    <row r="79" spans="1:4" ht="19.5" customHeight="1">
      <c r="A79" s="7" t="s">
        <v>255</v>
      </c>
      <c r="B79" s="9" t="s">
        <v>46</v>
      </c>
      <c r="C79" s="253">
        <v>460000</v>
      </c>
      <c r="D79" s="261">
        <v>460000</v>
      </c>
    </row>
    <row r="80" spans="1:4" ht="19.5" customHeight="1">
      <c r="A80" s="7" t="s">
        <v>256</v>
      </c>
      <c r="B80" s="9" t="s">
        <v>47</v>
      </c>
      <c r="C80" s="253">
        <v>670000</v>
      </c>
      <c r="D80" s="261">
        <v>670000</v>
      </c>
    </row>
    <row r="81" spans="1:4" ht="19.5" customHeight="1">
      <c r="A81" s="7" t="s">
        <v>257</v>
      </c>
      <c r="B81" s="9" t="s">
        <v>48</v>
      </c>
      <c r="C81" s="253">
        <v>520000</v>
      </c>
      <c r="D81" s="260">
        <v>500000</v>
      </c>
    </row>
    <row r="82" spans="1:4" ht="19.5" customHeight="1">
      <c r="A82" s="7" t="s">
        <v>258</v>
      </c>
      <c r="B82" s="9" t="s">
        <v>49</v>
      </c>
      <c r="C82" s="253">
        <v>20000</v>
      </c>
      <c r="D82" s="261">
        <v>20000</v>
      </c>
    </row>
    <row r="83" spans="1:4" ht="17.25" customHeight="1">
      <c r="A83" s="7" t="s">
        <v>259</v>
      </c>
      <c r="B83" s="9" t="s">
        <v>50</v>
      </c>
      <c r="C83" s="253">
        <v>10000</v>
      </c>
      <c r="D83" s="261">
        <v>10000</v>
      </c>
    </row>
    <row r="84" spans="1:4" ht="19.5" customHeight="1">
      <c r="A84" s="7" t="s">
        <v>260</v>
      </c>
      <c r="B84" s="9" t="s">
        <v>261</v>
      </c>
      <c r="C84" s="253">
        <v>200000</v>
      </c>
      <c r="D84" s="261">
        <v>150000</v>
      </c>
    </row>
    <row r="85" spans="1:5" s="6" customFormat="1" ht="22.5" customHeight="1">
      <c r="A85" s="158" t="s">
        <v>160</v>
      </c>
      <c r="B85" s="159"/>
      <c r="C85" s="254">
        <f>SUM(C47:C84)</f>
        <v>11417000</v>
      </c>
      <c r="D85" s="25">
        <f>SUM(D47:D84)</f>
        <v>8847200</v>
      </c>
      <c r="E85"/>
    </row>
    <row r="86" spans="1:4" s="10" customFormat="1" ht="39" customHeight="1">
      <c r="A86" s="266" t="s">
        <v>0</v>
      </c>
      <c r="B86" s="266" t="s">
        <v>1</v>
      </c>
      <c r="C86" s="267" t="s">
        <v>296</v>
      </c>
      <c r="D86" s="268" t="s">
        <v>447</v>
      </c>
    </row>
    <row r="87" spans="1:4" ht="23.25" customHeight="1">
      <c r="A87" s="154" t="s">
        <v>241</v>
      </c>
      <c r="B87" s="155"/>
      <c r="C87" s="155"/>
      <c r="D87" s="155"/>
    </row>
    <row r="88" spans="1:4" ht="15" customHeight="1">
      <c r="A88" s="7" t="s">
        <v>237</v>
      </c>
      <c r="B88" s="9" t="s">
        <v>51</v>
      </c>
      <c r="C88" s="253">
        <v>49085.21</v>
      </c>
      <c r="D88" s="261">
        <v>4120.09</v>
      </c>
    </row>
    <row r="89" spans="1:4" ht="15" customHeight="1">
      <c r="A89" s="7" t="s">
        <v>238</v>
      </c>
      <c r="B89" s="9" t="s">
        <v>52</v>
      </c>
      <c r="C89" s="253">
        <v>297885.45</v>
      </c>
      <c r="D89" s="261">
        <v>245954.31</v>
      </c>
    </row>
    <row r="90" spans="1:4" ht="15" customHeight="1">
      <c r="A90" s="7" t="s">
        <v>239</v>
      </c>
      <c r="B90" s="9" t="s">
        <v>53</v>
      </c>
      <c r="C90" s="253">
        <v>2561175.74</v>
      </c>
      <c r="D90" s="261">
        <v>2051863.65</v>
      </c>
    </row>
    <row r="91" spans="1:4" ht="15" customHeight="1">
      <c r="A91" s="7" t="s">
        <v>240</v>
      </c>
      <c r="B91" s="9" t="s">
        <v>54</v>
      </c>
      <c r="C91" s="253">
        <v>1402240.14</v>
      </c>
      <c r="D91" s="261">
        <v>1260058.96</v>
      </c>
    </row>
    <row r="92" spans="1:4" ht="15" customHeight="1">
      <c r="A92" s="7" t="s">
        <v>262</v>
      </c>
      <c r="B92" s="9" t="s">
        <v>55</v>
      </c>
      <c r="C92" s="253">
        <v>1233289.99</v>
      </c>
      <c r="D92" s="261">
        <v>1345456.46</v>
      </c>
    </row>
    <row r="93" spans="1:4" ht="15" customHeight="1">
      <c r="A93" s="7" t="s">
        <v>263</v>
      </c>
      <c r="B93" s="9" t="s">
        <v>278</v>
      </c>
      <c r="C93" s="253">
        <v>567013.7</v>
      </c>
      <c r="D93" s="261">
        <v>1106691.05</v>
      </c>
    </row>
    <row r="94" spans="1:4" ht="17.25" customHeight="1">
      <c r="A94" s="7" t="s">
        <v>264</v>
      </c>
      <c r="B94" s="9" t="s">
        <v>56</v>
      </c>
      <c r="C94" s="253">
        <v>15502.03</v>
      </c>
      <c r="D94" s="261">
        <v>45555.96</v>
      </c>
    </row>
    <row r="95" spans="1:5" s="6" customFormat="1" ht="18" customHeight="1">
      <c r="A95" s="158" t="s">
        <v>226</v>
      </c>
      <c r="B95" s="159"/>
      <c r="C95" s="254">
        <f>SUM(C88:C94)</f>
        <v>6126192.260000001</v>
      </c>
      <c r="D95" s="25">
        <f>SUM(D88:D94)</f>
        <v>6059700.4799999995</v>
      </c>
      <c r="E95"/>
    </row>
    <row r="96" spans="1:4" ht="21" thickBot="1">
      <c r="A96" s="160" t="s">
        <v>57</v>
      </c>
      <c r="B96" s="161"/>
      <c r="C96" s="32">
        <f>C27+C45+C85+C95</f>
        <v>53341192.26</v>
      </c>
      <c r="D96" s="33">
        <f>D27+D45+D85+D95</f>
        <v>47538900.48</v>
      </c>
    </row>
    <row r="97" spans="1:4" s="8" customFormat="1" ht="27.75" customHeight="1" thickBot="1" thickTop="1">
      <c r="A97" s="162" t="s">
        <v>58</v>
      </c>
      <c r="B97" s="163"/>
      <c r="C97" s="163"/>
      <c r="D97" s="163"/>
    </row>
    <row r="98" spans="1:4" ht="20.25" customHeight="1" thickTop="1">
      <c r="A98" s="169" t="s">
        <v>230</v>
      </c>
      <c r="B98" s="170"/>
      <c r="C98" s="170"/>
      <c r="D98" s="170"/>
    </row>
    <row r="99" spans="1:4" ht="18" customHeight="1">
      <c r="A99" s="7" t="s">
        <v>162</v>
      </c>
      <c r="B99" s="9" t="s">
        <v>59</v>
      </c>
      <c r="C99" s="253">
        <v>850000</v>
      </c>
      <c r="D99" s="263">
        <v>850000</v>
      </c>
    </row>
    <row r="100" spans="1:4" ht="17.25" customHeight="1">
      <c r="A100" s="7" t="s">
        <v>163</v>
      </c>
      <c r="B100" s="9" t="s">
        <v>164</v>
      </c>
      <c r="C100" s="253">
        <v>1910000</v>
      </c>
      <c r="D100" s="260">
        <v>1050000</v>
      </c>
    </row>
    <row r="101" spans="1:4" ht="18" customHeight="1">
      <c r="A101" s="7" t="s">
        <v>242</v>
      </c>
      <c r="B101" s="9" t="s">
        <v>243</v>
      </c>
      <c r="C101" s="253">
        <v>150000</v>
      </c>
      <c r="D101" s="260">
        <v>90000</v>
      </c>
    </row>
    <row r="102" spans="1:6" s="6" customFormat="1" ht="20.25" customHeight="1">
      <c r="A102" s="158" t="s">
        <v>158</v>
      </c>
      <c r="B102" s="159"/>
      <c r="C102" s="254">
        <f>SUM(C99:C101)</f>
        <v>2910000</v>
      </c>
      <c r="D102" s="25">
        <f>SUM(D99:D101)</f>
        <v>1990000</v>
      </c>
      <c r="E102"/>
      <c r="F102"/>
    </row>
    <row r="103" spans="1:4" ht="20.25" customHeight="1">
      <c r="A103" s="154" t="s">
        <v>229</v>
      </c>
      <c r="B103" s="155"/>
      <c r="C103" s="155"/>
      <c r="D103" s="155"/>
    </row>
    <row r="104" spans="1:4" ht="17.25" customHeight="1">
      <c r="A104" s="7" t="s">
        <v>165</v>
      </c>
      <c r="B104" s="9" t="s">
        <v>60</v>
      </c>
      <c r="C104" s="253">
        <v>250000</v>
      </c>
      <c r="D104" s="259">
        <v>125000</v>
      </c>
    </row>
    <row r="105" spans="1:4" ht="18" customHeight="1">
      <c r="A105" s="7" t="s">
        <v>166</v>
      </c>
      <c r="B105" s="9" t="s">
        <v>61</v>
      </c>
      <c r="C105" s="253">
        <v>3000000</v>
      </c>
      <c r="D105" s="259">
        <v>3000000</v>
      </c>
    </row>
    <row r="106" spans="1:4" ht="16.5" customHeight="1">
      <c r="A106" s="7" t="s">
        <v>167</v>
      </c>
      <c r="B106" s="9" t="s">
        <v>62</v>
      </c>
      <c r="C106" s="253">
        <v>200000</v>
      </c>
      <c r="D106" s="259">
        <v>50000</v>
      </c>
    </row>
    <row r="107" spans="1:5" s="6" customFormat="1" ht="15.75" customHeight="1">
      <c r="A107" s="158" t="s">
        <v>168</v>
      </c>
      <c r="B107" s="159"/>
      <c r="C107" s="254">
        <f>SUM(C104:C106)</f>
        <v>3450000</v>
      </c>
      <c r="D107" s="25">
        <f>SUM(D104:D106)</f>
        <v>3175000</v>
      </c>
      <c r="E107"/>
    </row>
    <row r="108" spans="1:4" ht="20.25" customHeight="1">
      <c r="A108" s="154" t="s">
        <v>228</v>
      </c>
      <c r="B108" s="155"/>
      <c r="C108" s="155"/>
      <c r="D108" s="155"/>
    </row>
    <row r="109" spans="1:4" ht="17.25" customHeight="1">
      <c r="A109" s="7" t="s">
        <v>265</v>
      </c>
      <c r="B109" s="9" t="s">
        <v>169</v>
      </c>
      <c r="C109" s="253">
        <v>30000</v>
      </c>
      <c r="D109" s="261">
        <v>30000</v>
      </c>
    </row>
    <row r="110" spans="1:4" ht="17.25" customHeight="1">
      <c r="A110" s="7" t="s">
        <v>170</v>
      </c>
      <c r="B110" s="9" t="s">
        <v>63</v>
      </c>
      <c r="C110" s="253">
        <v>50000</v>
      </c>
      <c r="D110" s="261">
        <v>50000</v>
      </c>
    </row>
    <row r="111" spans="1:4" ht="17.25" customHeight="1">
      <c r="A111" s="7" t="s">
        <v>171</v>
      </c>
      <c r="B111" s="9" t="s">
        <v>64</v>
      </c>
      <c r="C111" s="253">
        <v>90000</v>
      </c>
      <c r="D111" s="261">
        <v>90000</v>
      </c>
    </row>
    <row r="112" spans="1:4" ht="17.25" customHeight="1">
      <c r="A112" s="7" t="s">
        <v>172</v>
      </c>
      <c r="B112" s="9" t="s">
        <v>266</v>
      </c>
      <c r="C112" s="253">
        <v>100000</v>
      </c>
      <c r="D112" s="261">
        <v>100000</v>
      </c>
    </row>
    <row r="113" spans="1:4" ht="17.25" customHeight="1">
      <c r="A113" s="7" t="s">
        <v>173</v>
      </c>
      <c r="B113" s="9" t="s">
        <v>65</v>
      </c>
      <c r="C113" s="253">
        <v>150000</v>
      </c>
      <c r="D113" s="261">
        <v>150000</v>
      </c>
    </row>
    <row r="114" spans="1:4" ht="17.25" customHeight="1">
      <c r="A114" s="7" t="s">
        <v>174</v>
      </c>
      <c r="B114" s="9" t="s">
        <v>66</v>
      </c>
      <c r="C114" s="253">
        <v>15000</v>
      </c>
      <c r="D114" s="261">
        <v>15000</v>
      </c>
    </row>
    <row r="115" spans="1:5" s="6" customFormat="1" ht="18" customHeight="1">
      <c r="A115" s="158" t="s">
        <v>160</v>
      </c>
      <c r="B115" s="159"/>
      <c r="C115" s="254">
        <f>SUM(C109:C114)</f>
        <v>435000</v>
      </c>
      <c r="D115" s="25">
        <f>SUM(D109:D114)</f>
        <v>435000</v>
      </c>
      <c r="E115"/>
    </row>
    <row r="116" spans="1:4" s="10" customFormat="1" ht="39" customHeight="1">
      <c r="A116" s="266" t="s">
        <v>0</v>
      </c>
      <c r="B116" s="266" t="s">
        <v>1</v>
      </c>
      <c r="C116" s="267" t="s">
        <v>296</v>
      </c>
      <c r="D116" s="268" t="s">
        <v>447</v>
      </c>
    </row>
    <row r="117" spans="1:4" ht="20.25" customHeight="1">
      <c r="A117" s="154" t="s">
        <v>175</v>
      </c>
      <c r="B117" s="155"/>
      <c r="C117" s="155"/>
      <c r="D117" s="155"/>
    </row>
    <row r="118" spans="1:5" ht="17.25" customHeight="1">
      <c r="A118" s="7" t="s">
        <v>176</v>
      </c>
      <c r="B118" s="9" t="s">
        <v>67</v>
      </c>
      <c r="C118" s="253">
        <v>200000</v>
      </c>
      <c r="D118" s="260">
        <v>0</v>
      </c>
      <c r="E118" s="20"/>
    </row>
    <row r="119" spans="1:4" ht="16.5" customHeight="1">
      <c r="A119" s="7" t="s">
        <v>177</v>
      </c>
      <c r="B119" s="9" t="s">
        <v>68</v>
      </c>
      <c r="C119" s="253">
        <v>70000</v>
      </c>
      <c r="D119" s="260">
        <v>0</v>
      </c>
    </row>
    <row r="120" spans="1:5" s="6" customFormat="1" ht="18" customHeight="1">
      <c r="A120" s="158" t="s">
        <v>161</v>
      </c>
      <c r="B120" s="159"/>
      <c r="C120" s="254">
        <f>SUM(C118:C119)</f>
        <v>270000</v>
      </c>
      <c r="D120" s="25">
        <f>SUM(D118:D119)</f>
        <v>0</v>
      </c>
      <c r="E120"/>
    </row>
    <row r="121" spans="1:4" ht="18" customHeight="1">
      <c r="A121" s="154" t="s">
        <v>244</v>
      </c>
      <c r="B121" s="155"/>
      <c r="C121" s="155"/>
      <c r="D121" s="155"/>
    </row>
    <row r="122" spans="1:4" ht="15.75" customHeight="1">
      <c r="A122" s="7" t="s">
        <v>232</v>
      </c>
      <c r="B122" s="9" t="s">
        <v>67</v>
      </c>
      <c r="C122" s="253">
        <v>20000</v>
      </c>
      <c r="D122" s="260">
        <v>0</v>
      </c>
    </row>
    <row r="123" spans="1:5" s="6" customFormat="1" ht="18" customHeight="1">
      <c r="A123" s="158" t="s">
        <v>233</v>
      </c>
      <c r="B123" s="159"/>
      <c r="C123" s="254">
        <f>C122</f>
        <v>20000</v>
      </c>
      <c r="D123" s="25">
        <f>D122</f>
        <v>0</v>
      </c>
      <c r="E123"/>
    </row>
    <row r="124" spans="1:4" ht="17.25" customHeight="1">
      <c r="A124" s="154" t="s">
        <v>178</v>
      </c>
      <c r="B124" s="155"/>
      <c r="C124" s="155"/>
      <c r="D124" s="155"/>
    </row>
    <row r="125" spans="1:4" ht="15" customHeight="1">
      <c r="A125" s="7" t="s">
        <v>179</v>
      </c>
      <c r="B125" s="9" t="s">
        <v>90</v>
      </c>
      <c r="C125" s="253">
        <v>30000</v>
      </c>
      <c r="D125" s="260">
        <v>0</v>
      </c>
    </row>
    <row r="126" spans="1:4" ht="15" customHeight="1">
      <c r="A126" s="7" t="s">
        <v>180</v>
      </c>
      <c r="B126" s="9" t="s">
        <v>181</v>
      </c>
      <c r="C126" s="253">
        <v>200000</v>
      </c>
      <c r="D126" s="260">
        <v>200000</v>
      </c>
    </row>
    <row r="127" spans="1:4" ht="18.75" customHeight="1">
      <c r="A127" s="7" t="s">
        <v>182</v>
      </c>
      <c r="B127" s="9" t="s">
        <v>69</v>
      </c>
      <c r="C127" s="253">
        <v>100000</v>
      </c>
      <c r="D127" s="263">
        <v>100000</v>
      </c>
    </row>
    <row r="128" spans="1:4" ht="18" customHeight="1">
      <c r="A128" s="7" t="s">
        <v>279</v>
      </c>
      <c r="B128" s="9" t="s">
        <v>280</v>
      </c>
      <c r="C128" s="253">
        <v>800000</v>
      </c>
      <c r="D128" s="260">
        <v>0</v>
      </c>
    </row>
    <row r="129" spans="1:5" s="6" customFormat="1" ht="18" customHeight="1">
      <c r="A129" s="158" t="s">
        <v>183</v>
      </c>
      <c r="B129" s="159"/>
      <c r="C129" s="254">
        <f>SUM(C125:C128)</f>
        <v>1130000</v>
      </c>
      <c r="D129" s="25">
        <f>SUM(D125:D128)</f>
        <v>300000</v>
      </c>
      <c r="E129"/>
    </row>
    <row r="130" spans="1:4" ht="20.25" customHeight="1">
      <c r="A130" s="154" t="s">
        <v>184</v>
      </c>
      <c r="B130" s="155"/>
      <c r="C130" s="155"/>
      <c r="D130" s="155"/>
    </row>
    <row r="131" spans="1:4" ht="16.5" customHeight="1">
      <c r="A131" s="7" t="s">
        <v>185</v>
      </c>
      <c r="B131" s="9" t="s">
        <v>70</v>
      </c>
      <c r="C131" s="253">
        <v>150000</v>
      </c>
      <c r="D131" s="259">
        <v>150000</v>
      </c>
    </row>
    <row r="132" spans="1:5" s="6" customFormat="1" ht="18" customHeight="1">
      <c r="A132" s="158" t="s">
        <v>186</v>
      </c>
      <c r="B132" s="159"/>
      <c r="C132" s="254">
        <f>SUM(C131:C131)</f>
        <v>150000</v>
      </c>
      <c r="D132" s="25">
        <f>SUM(D131:D131)</f>
        <v>150000</v>
      </c>
      <c r="E132"/>
    </row>
    <row r="133" spans="1:4" ht="21" thickBot="1">
      <c r="A133" s="178" t="s">
        <v>71</v>
      </c>
      <c r="B133" s="179"/>
      <c r="C133" s="32">
        <f>C102+C107+C115+C120+C129+C132+C123</f>
        <v>8365000</v>
      </c>
      <c r="D133" s="33">
        <f>D102+D107+D115+D120+D129+D132+D123</f>
        <v>6050000</v>
      </c>
    </row>
    <row r="134" spans="1:4" s="8" customFormat="1" ht="27.75" customHeight="1" thickBot="1" thickTop="1">
      <c r="A134" s="180" t="s">
        <v>320</v>
      </c>
      <c r="B134" s="181"/>
      <c r="C134" s="181"/>
      <c r="D134" s="181"/>
    </row>
    <row r="135" spans="1:4" ht="20.25" customHeight="1" thickTop="1">
      <c r="A135" s="169" t="s">
        <v>187</v>
      </c>
      <c r="B135" s="170"/>
      <c r="C135" s="170"/>
      <c r="D135" s="170"/>
    </row>
    <row r="136" spans="1:4" ht="17.25" customHeight="1">
      <c r="A136" s="7" t="s">
        <v>188</v>
      </c>
      <c r="B136" s="9" t="s">
        <v>72</v>
      </c>
      <c r="C136" s="253">
        <v>100000</v>
      </c>
      <c r="D136" s="260">
        <v>50000</v>
      </c>
    </row>
    <row r="137" spans="1:4" ht="16.5" customHeight="1">
      <c r="A137" s="7" t="s">
        <v>189</v>
      </c>
      <c r="B137" s="9" t="s">
        <v>73</v>
      </c>
      <c r="C137" s="253">
        <v>80000</v>
      </c>
      <c r="D137" s="260">
        <v>40000</v>
      </c>
    </row>
    <row r="138" spans="1:4" ht="15" customHeight="1">
      <c r="A138" s="7" t="s">
        <v>190</v>
      </c>
      <c r="B138" s="9" t="s">
        <v>74</v>
      </c>
      <c r="C138" s="253">
        <v>40000</v>
      </c>
      <c r="D138" s="260">
        <v>40000</v>
      </c>
    </row>
    <row r="139" spans="1:4" ht="16.5" customHeight="1">
      <c r="A139" s="7" t="s">
        <v>191</v>
      </c>
      <c r="B139" s="9" t="s">
        <v>75</v>
      </c>
      <c r="C139" s="253">
        <v>100000</v>
      </c>
      <c r="D139" s="265">
        <v>100000</v>
      </c>
    </row>
    <row r="140" spans="1:4" ht="16.5" customHeight="1">
      <c r="A140" s="7" t="s">
        <v>192</v>
      </c>
      <c r="B140" s="9" t="s">
        <v>76</v>
      </c>
      <c r="C140" s="253">
        <v>50000</v>
      </c>
      <c r="D140" s="265">
        <v>50000</v>
      </c>
    </row>
    <row r="141" spans="1:4" ht="15" customHeight="1">
      <c r="A141" s="7" t="s">
        <v>193</v>
      </c>
      <c r="B141" s="9" t="s">
        <v>77</v>
      </c>
      <c r="C141" s="253">
        <v>50000</v>
      </c>
      <c r="D141" s="265">
        <v>50000</v>
      </c>
    </row>
    <row r="142" spans="1:4" ht="15.75" customHeight="1">
      <c r="A142" s="7" t="s">
        <v>194</v>
      </c>
      <c r="B142" s="9" t="s">
        <v>78</v>
      </c>
      <c r="C142" s="253">
        <v>200000</v>
      </c>
      <c r="D142" s="260">
        <v>180000</v>
      </c>
    </row>
    <row r="143" spans="1:4" ht="18" customHeight="1">
      <c r="A143" s="7" t="s">
        <v>195</v>
      </c>
      <c r="B143" s="9" t="s">
        <v>196</v>
      </c>
      <c r="C143" s="253">
        <v>900000</v>
      </c>
      <c r="D143" s="260">
        <v>900000</v>
      </c>
    </row>
    <row r="144" spans="1:4" ht="17.25" customHeight="1">
      <c r="A144" s="7" t="s">
        <v>197</v>
      </c>
      <c r="B144" s="9" t="s">
        <v>79</v>
      </c>
      <c r="C144" s="253">
        <v>125000</v>
      </c>
      <c r="D144" s="261">
        <v>80000</v>
      </c>
    </row>
    <row r="145" spans="1:5" ht="18" customHeight="1">
      <c r="A145" s="7" t="s">
        <v>198</v>
      </c>
      <c r="B145" s="9" t="s">
        <v>80</v>
      </c>
      <c r="C145" s="253">
        <v>1800000</v>
      </c>
      <c r="D145" s="260">
        <v>1600000</v>
      </c>
      <c r="E145" s="20"/>
    </row>
    <row r="146" spans="1:4" s="10" customFormat="1" ht="39" customHeight="1">
      <c r="A146" s="266" t="s">
        <v>0</v>
      </c>
      <c r="B146" s="266" t="s">
        <v>1</v>
      </c>
      <c r="C146" s="267" t="s">
        <v>296</v>
      </c>
      <c r="D146" s="268" t="s">
        <v>447</v>
      </c>
    </row>
    <row r="147" spans="1:5" ht="21" customHeight="1">
      <c r="A147" s="7" t="s">
        <v>301</v>
      </c>
      <c r="B147" s="9" t="s">
        <v>300</v>
      </c>
      <c r="C147" s="253">
        <v>0</v>
      </c>
      <c r="D147" s="260">
        <v>0</v>
      </c>
      <c r="E147" s="20"/>
    </row>
    <row r="148" spans="1:5" ht="18" customHeight="1">
      <c r="A148" s="7" t="s">
        <v>268</v>
      </c>
      <c r="B148" s="9" t="s">
        <v>81</v>
      </c>
      <c r="C148" s="253">
        <v>200000</v>
      </c>
      <c r="D148" s="260">
        <v>200000</v>
      </c>
      <c r="E148" s="20"/>
    </row>
    <row r="149" spans="1:4" ht="18" customHeight="1">
      <c r="A149" s="7" t="s">
        <v>199</v>
      </c>
      <c r="B149" s="9" t="s">
        <v>82</v>
      </c>
      <c r="C149" s="253">
        <v>125000</v>
      </c>
      <c r="D149" s="260">
        <v>120000</v>
      </c>
    </row>
    <row r="150" spans="1:5" s="6" customFormat="1" ht="18" customHeight="1">
      <c r="A150" s="158" t="s">
        <v>158</v>
      </c>
      <c r="B150" s="159"/>
      <c r="C150" s="254">
        <f>SUM(C136:C149)</f>
        <v>3770000</v>
      </c>
      <c r="D150" s="25">
        <f>SUM(D136:D149)</f>
        <v>3410000</v>
      </c>
      <c r="E150"/>
    </row>
    <row r="151" spans="1:4" ht="20.25" customHeight="1">
      <c r="A151" s="154" t="s">
        <v>200</v>
      </c>
      <c r="B151" s="155"/>
      <c r="C151" s="155"/>
      <c r="D151" s="155"/>
    </row>
    <row r="152" spans="1:4" ht="18" customHeight="1">
      <c r="A152" s="7" t="s">
        <v>201</v>
      </c>
      <c r="B152" s="9" t="s">
        <v>267</v>
      </c>
      <c r="C152" s="253">
        <v>50000</v>
      </c>
      <c r="D152" s="24">
        <v>50000</v>
      </c>
    </row>
    <row r="153" spans="1:4" ht="19.5" customHeight="1">
      <c r="A153" s="7" t="s">
        <v>202</v>
      </c>
      <c r="B153" s="9" t="s">
        <v>203</v>
      </c>
      <c r="C153" s="253">
        <v>1000000</v>
      </c>
      <c r="D153" s="41">
        <v>1000000</v>
      </c>
    </row>
    <row r="154" spans="1:4" ht="17.25" customHeight="1">
      <c r="A154" s="7" t="s">
        <v>204</v>
      </c>
      <c r="B154" s="9" t="s">
        <v>205</v>
      </c>
      <c r="C154" s="253">
        <v>12540000</v>
      </c>
      <c r="D154" s="24">
        <v>14300000</v>
      </c>
    </row>
    <row r="155" spans="1:5" s="6" customFormat="1" ht="20.25" customHeight="1">
      <c r="A155" s="158" t="s">
        <v>168</v>
      </c>
      <c r="B155" s="159"/>
      <c r="C155" s="254">
        <f>SUM(C152:C154)</f>
        <v>13590000</v>
      </c>
      <c r="D155" s="25">
        <f>SUM(D152:D154)</f>
        <v>15350000</v>
      </c>
      <c r="E155"/>
    </row>
    <row r="156" spans="1:4" ht="20.25" customHeight="1">
      <c r="A156" s="154" t="s">
        <v>206</v>
      </c>
      <c r="B156" s="155"/>
      <c r="C156" s="155"/>
      <c r="D156" s="155"/>
    </row>
    <row r="157" spans="1:4" ht="18" customHeight="1">
      <c r="A157" s="7" t="s">
        <v>207</v>
      </c>
      <c r="B157" s="9" t="s">
        <v>208</v>
      </c>
      <c r="C157" s="253">
        <v>52000</v>
      </c>
      <c r="D157" s="24">
        <v>52000</v>
      </c>
    </row>
    <row r="158" spans="1:4" ht="18" customHeight="1">
      <c r="A158" s="7" t="s">
        <v>209</v>
      </c>
      <c r="B158" s="9" t="s">
        <v>210</v>
      </c>
      <c r="C158" s="253">
        <v>100000</v>
      </c>
      <c r="D158" s="24">
        <v>80000</v>
      </c>
    </row>
    <row r="159" spans="1:5" s="6" customFormat="1" ht="21.75" customHeight="1">
      <c r="A159" s="158" t="s">
        <v>160</v>
      </c>
      <c r="B159" s="159"/>
      <c r="C159" s="254">
        <f>SUM(C157:C158)</f>
        <v>152000</v>
      </c>
      <c r="D159" s="25">
        <f>SUM(D157:D158)</f>
        <v>132000</v>
      </c>
      <c r="E159"/>
    </row>
    <row r="160" spans="1:4" ht="23.25" customHeight="1">
      <c r="A160" s="171" t="s">
        <v>83</v>
      </c>
      <c r="B160" s="172"/>
      <c r="C160" s="22">
        <f>C150+C155+C159</f>
        <v>17512000</v>
      </c>
      <c r="D160" s="37">
        <f>D150+D155+D159</f>
        <v>18892000</v>
      </c>
    </row>
    <row r="161" spans="1:4" s="8" customFormat="1" ht="28.5" customHeight="1">
      <c r="A161" s="156" t="s">
        <v>211</v>
      </c>
      <c r="B161" s="157"/>
      <c r="C161" s="157"/>
      <c r="D161" s="157"/>
    </row>
    <row r="162" spans="1:4" ht="22.5" customHeight="1">
      <c r="A162" s="154" t="s">
        <v>212</v>
      </c>
      <c r="B162" s="155"/>
      <c r="C162" s="155"/>
      <c r="D162" s="155"/>
    </row>
    <row r="163" spans="1:4" ht="17.25" customHeight="1">
      <c r="A163" s="7" t="s">
        <v>213</v>
      </c>
      <c r="B163" s="9" t="s">
        <v>214</v>
      </c>
      <c r="C163" s="253">
        <v>50000</v>
      </c>
      <c r="D163" s="24">
        <v>50000</v>
      </c>
    </row>
    <row r="164" spans="1:4" ht="17.25" customHeight="1">
      <c r="A164" s="7" t="s">
        <v>215</v>
      </c>
      <c r="B164" s="9" t="s">
        <v>84</v>
      </c>
      <c r="C164" s="253">
        <v>50000</v>
      </c>
      <c r="D164" s="24">
        <v>50000</v>
      </c>
    </row>
    <row r="165" spans="1:4" ht="19.5" customHeight="1">
      <c r="A165" s="7" t="s">
        <v>216</v>
      </c>
      <c r="B165" s="9" t="s">
        <v>217</v>
      </c>
      <c r="C165" s="253">
        <v>10000000</v>
      </c>
      <c r="D165" s="24">
        <v>7000000</v>
      </c>
    </row>
    <row r="166" spans="1:4" ht="15" customHeight="1">
      <c r="A166" s="7" t="s">
        <v>218</v>
      </c>
      <c r="B166" s="9" t="s">
        <v>219</v>
      </c>
      <c r="C166" s="253">
        <v>400000</v>
      </c>
      <c r="D166" s="24">
        <v>400000</v>
      </c>
    </row>
    <row r="167" spans="1:5" s="6" customFormat="1" ht="18" customHeight="1">
      <c r="A167" s="158" t="s">
        <v>220</v>
      </c>
      <c r="B167" s="159"/>
      <c r="C167" s="254">
        <f>SUM(C163:C166)</f>
        <v>10500000</v>
      </c>
      <c r="D167" s="25">
        <f>SUM(D163:D166)</f>
        <v>7500000</v>
      </c>
      <c r="E167"/>
    </row>
    <row r="168" spans="1:4" ht="20.25" customHeight="1">
      <c r="A168" s="154" t="s">
        <v>221</v>
      </c>
      <c r="B168" s="155"/>
      <c r="C168" s="155"/>
      <c r="D168" s="155"/>
    </row>
    <row r="169" spans="1:4" ht="18" customHeight="1">
      <c r="A169" s="7" t="s">
        <v>222</v>
      </c>
      <c r="B169" s="9" t="s">
        <v>223</v>
      </c>
      <c r="C169" s="253">
        <v>642005</v>
      </c>
      <c r="D169" s="24">
        <v>642005</v>
      </c>
    </row>
    <row r="170" spans="1:4" ht="18.75" customHeight="1">
      <c r="A170" s="7" t="s">
        <v>224</v>
      </c>
      <c r="B170" s="9" t="s">
        <v>295</v>
      </c>
      <c r="C170" s="253">
        <v>2533960</v>
      </c>
      <c r="D170" s="24">
        <v>4160000</v>
      </c>
    </row>
    <row r="171" spans="1:4" ht="27.75" customHeight="1">
      <c r="A171" s="7" t="s">
        <v>247</v>
      </c>
      <c r="B171" s="18" t="s">
        <v>225</v>
      </c>
      <c r="C171" s="253">
        <v>1400122.74</v>
      </c>
      <c r="D171" s="24">
        <v>1490353.52</v>
      </c>
    </row>
    <row r="172" spans="1:4" s="10" customFormat="1" ht="43.5" customHeight="1">
      <c r="A172" s="266" t="s">
        <v>0</v>
      </c>
      <c r="B172" s="266" t="s">
        <v>1</v>
      </c>
      <c r="C172" s="267" t="s">
        <v>296</v>
      </c>
      <c r="D172" s="268" t="s">
        <v>447</v>
      </c>
    </row>
    <row r="173" spans="1:4" ht="33.75" customHeight="1">
      <c r="A173" s="7" t="s">
        <v>246</v>
      </c>
      <c r="B173" s="18" t="s">
        <v>245</v>
      </c>
      <c r="C173" s="253">
        <v>1341120</v>
      </c>
      <c r="D173" s="24">
        <v>1199741</v>
      </c>
    </row>
    <row r="174" spans="1:4" ht="22.5" customHeight="1">
      <c r="A174" s="7" t="s">
        <v>425</v>
      </c>
      <c r="B174" s="9" t="s">
        <v>299</v>
      </c>
      <c r="C174" s="253">
        <v>0</v>
      </c>
      <c r="D174" s="260">
        <v>10000</v>
      </c>
    </row>
    <row r="175" spans="1:5" s="6" customFormat="1" ht="22.5" customHeight="1">
      <c r="A175" s="158" t="s">
        <v>226</v>
      </c>
      <c r="B175" s="159"/>
      <c r="C175" s="254">
        <f>SUM(C169:C174)</f>
        <v>5917207.74</v>
      </c>
      <c r="D175" s="25">
        <f>SUM(D169:D174)</f>
        <v>7502099.52</v>
      </c>
      <c r="E175"/>
    </row>
    <row r="176" spans="1:4" ht="26.25" customHeight="1">
      <c r="A176" s="171" t="s">
        <v>85</v>
      </c>
      <c r="B176" s="172"/>
      <c r="C176" s="22">
        <f>C167+C175</f>
        <v>16417207.74</v>
      </c>
      <c r="D176" s="37">
        <f>D167+D175</f>
        <v>15002099.52</v>
      </c>
    </row>
    <row r="177" spans="1:4" ht="27" customHeight="1">
      <c r="A177" s="7" t="s">
        <v>227</v>
      </c>
      <c r="B177" s="9" t="s">
        <v>86</v>
      </c>
      <c r="C177" s="253">
        <v>24368500</v>
      </c>
      <c r="D177" s="42">
        <v>19319000</v>
      </c>
    </row>
    <row r="178" spans="1:5" s="6" customFormat="1" ht="24.75" customHeight="1">
      <c r="A178" s="176" t="s">
        <v>220</v>
      </c>
      <c r="B178" s="177"/>
      <c r="C178" s="256">
        <f>C177</f>
        <v>24368500</v>
      </c>
      <c r="D178" s="26">
        <f>D177</f>
        <v>19319000</v>
      </c>
      <c r="E178"/>
    </row>
    <row r="179" spans="1:4" ht="30" customHeight="1" thickBot="1">
      <c r="A179" s="171" t="s">
        <v>87</v>
      </c>
      <c r="B179" s="172"/>
      <c r="C179" s="22">
        <f>C178</f>
        <v>24368500</v>
      </c>
      <c r="D179" s="37">
        <f>D178</f>
        <v>19319000</v>
      </c>
    </row>
    <row r="180" spans="1:4" ht="37.5" customHeight="1" thickBot="1" thickTop="1">
      <c r="A180" s="173" t="s">
        <v>448</v>
      </c>
      <c r="B180" s="174"/>
      <c r="C180" s="257">
        <f>C96+C133+C160+C176+C179</f>
        <v>120003899.99999999</v>
      </c>
      <c r="D180" s="31">
        <f>D96+D133+D160+D176+D179</f>
        <v>106801999.99999999</v>
      </c>
    </row>
    <row r="181" spans="1:4" ht="15" thickTop="1">
      <c r="A181" s="2"/>
      <c r="B181" s="3"/>
      <c r="C181" s="3"/>
      <c r="D181" s="27"/>
    </row>
    <row r="182" spans="1:4" ht="17.25">
      <c r="A182" s="2"/>
      <c r="B182" s="175"/>
      <c r="C182" s="175"/>
      <c r="D182" s="175"/>
    </row>
    <row r="183" spans="1:4" ht="17.25">
      <c r="A183" s="2"/>
      <c r="B183" s="1"/>
      <c r="C183" s="258"/>
      <c r="D183"/>
    </row>
    <row r="184" spans="1:4" ht="17.25">
      <c r="A184" s="2"/>
      <c r="B184" s="1"/>
      <c r="C184" s="258"/>
      <c r="D184"/>
    </row>
    <row r="185" spans="1:3" ht="17.25">
      <c r="A185" s="2"/>
      <c r="B185" s="1"/>
      <c r="C185" s="258"/>
    </row>
    <row r="186" ht="14.25">
      <c r="A186" s="2"/>
    </row>
    <row r="187" ht="14.25">
      <c r="A187" s="2"/>
    </row>
    <row r="188" ht="14.25">
      <c r="A188" s="2"/>
    </row>
    <row r="189" spans="1:3" ht="17.25">
      <c r="A189" s="2"/>
      <c r="B189" s="1"/>
      <c r="C189" s="258"/>
    </row>
  </sheetData>
  <sheetProtection/>
  <mergeCells count="45">
    <mergeCell ref="A134:D134"/>
    <mergeCell ref="A124:D124"/>
    <mergeCell ref="A27:B27"/>
    <mergeCell ref="A45:B45"/>
    <mergeCell ref="A95:B95"/>
    <mergeCell ref="A129:B129"/>
    <mergeCell ref="A87:D87"/>
    <mergeCell ref="A28:D28"/>
    <mergeCell ref="A180:B180"/>
    <mergeCell ref="B182:D182"/>
    <mergeCell ref="A179:B179"/>
    <mergeCell ref="A178:B178"/>
    <mergeCell ref="A108:D108"/>
    <mergeCell ref="A107:B107"/>
    <mergeCell ref="A135:D135"/>
    <mergeCell ref="A133:B133"/>
    <mergeCell ref="A160:B160"/>
    <mergeCell ref="A162:D162"/>
    <mergeCell ref="A6:D6"/>
    <mergeCell ref="A98:D98"/>
    <mergeCell ref="A121:D121"/>
    <mergeCell ref="A117:D117"/>
    <mergeCell ref="A175:B175"/>
    <mergeCell ref="A176:B176"/>
    <mergeCell ref="A103:D103"/>
    <mergeCell ref="A168:D168"/>
    <mergeCell ref="A130:D130"/>
    <mergeCell ref="A46:D46"/>
    <mergeCell ref="B2:D2"/>
    <mergeCell ref="A102:B102"/>
    <mergeCell ref="A167:B167"/>
    <mergeCell ref="A159:B159"/>
    <mergeCell ref="A156:D156"/>
    <mergeCell ref="A155:B155"/>
    <mergeCell ref="A120:B120"/>
    <mergeCell ref="A5:D5"/>
    <mergeCell ref="A123:B123"/>
    <mergeCell ref="A150:B150"/>
    <mergeCell ref="A151:D151"/>
    <mergeCell ref="A161:D161"/>
    <mergeCell ref="A85:B85"/>
    <mergeCell ref="A132:B132"/>
    <mergeCell ref="A96:B96"/>
    <mergeCell ref="A97:D97"/>
    <mergeCell ref="A115:B115"/>
  </mergeCells>
  <printOptions/>
  <pageMargins left="0.22" right="0.23" top="0.22" bottom="0.16" header="0.22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3:K13"/>
  <sheetViews>
    <sheetView rightToLeft="1" view="pageLayout" workbookViewId="0" topLeftCell="A4">
      <selection activeCell="A13" sqref="A13:K13"/>
    </sheetView>
  </sheetViews>
  <sheetFormatPr defaultColWidth="11.421875" defaultRowHeight="15"/>
  <sheetData>
    <row r="13" spans="1:11" ht="60.75">
      <c r="A13" s="131" t="s">
        <v>443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</sheetData>
  <sheetProtection/>
  <mergeCells count="1">
    <mergeCell ref="A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H15"/>
  <sheetViews>
    <sheetView rightToLeft="1" view="pageLayout" workbookViewId="0" topLeftCell="A1">
      <selection activeCell="D1" sqref="D1:F1"/>
    </sheetView>
  </sheetViews>
  <sheetFormatPr defaultColWidth="11.421875" defaultRowHeight="15"/>
  <cols>
    <col min="1" max="1" width="18.7109375" style="0" customWidth="1"/>
    <col min="2" max="2" width="10.8515625" style="0" customWidth="1"/>
    <col min="3" max="3" width="14.7109375" style="0" customWidth="1"/>
    <col min="4" max="4" width="13.28125" style="0" customWidth="1"/>
    <col min="5" max="5" width="8.7109375" style="0" customWidth="1"/>
    <col min="6" max="6" width="31.421875" style="0" customWidth="1"/>
    <col min="7" max="7" width="34.140625" style="0" customWidth="1"/>
  </cols>
  <sheetData>
    <row r="1" spans="1:7" ht="14.25">
      <c r="A1" s="188"/>
      <c r="B1" s="188"/>
      <c r="C1" s="124"/>
      <c r="D1" s="189"/>
      <c r="E1" s="189"/>
      <c r="F1" s="189"/>
      <c r="G1" s="123"/>
    </row>
    <row r="2" spans="1:7" ht="14.25">
      <c r="A2" s="113"/>
      <c r="B2" s="113"/>
      <c r="C2" s="113"/>
      <c r="D2" s="113"/>
      <c r="E2" s="113"/>
      <c r="F2" s="113"/>
      <c r="G2" s="113"/>
    </row>
    <row r="3" spans="1:7" ht="95.25" customHeight="1" thickBot="1">
      <c r="A3" s="122"/>
      <c r="B3" s="122"/>
      <c r="C3" s="122"/>
      <c r="D3" s="122"/>
      <c r="E3" s="122"/>
      <c r="F3" s="122"/>
      <c r="G3" s="121"/>
    </row>
    <row r="4" spans="1:8" ht="36" customHeight="1" thickBot="1" thickTop="1">
      <c r="A4" s="196" t="s">
        <v>452</v>
      </c>
      <c r="B4" s="197"/>
      <c r="C4" s="197"/>
      <c r="D4" s="197"/>
      <c r="E4" s="197"/>
      <c r="F4" s="197"/>
      <c r="G4" s="198"/>
      <c r="H4" s="39"/>
    </row>
    <row r="5" spans="1:7" ht="14.25">
      <c r="A5" s="113"/>
      <c r="B5" s="113"/>
      <c r="C5" s="113"/>
      <c r="D5" s="113"/>
      <c r="E5" s="113"/>
      <c r="F5" s="113"/>
      <c r="G5" s="113"/>
    </row>
    <row r="6" spans="1:7" ht="15" thickBot="1">
      <c r="A6" s="120"/>
      <c r="B6" s="120"/>
      <c r="C6" s="120"/>
      <c r="D6" s="120"/>
      <c r="E6" s="120"/>
      <c r="F6" s="120"/>
      <c r="G6" s="120"/>
    </row>
    <row r="7" spans="1:7" ht="63" customHeight="1" thickBot="1">
      <c r="A7" s="119" t="s">
        <v>0</v>
      </c>
      <c r="B7" s="182" t="s">
        <v>433</v>
      </c>
      <c r="C7" s="183"/>
      <c r="D7" s="183"/>
      <c r="E7" s="184"/>
      <c r="F7" s="118" t="s">
        <v>432</v>
      </c>
      <c r="G7" s="117" t="s">
        <v>451</v>
      </c>
    </row>
    <row r="8" spans="1:7" ht="62.25" customHeight="1" thickBot="1">
      <c r="A8" s="190" t="s">
        <v>431</v>
      </c>
      <c r="B8" s="191"/>
      <c r="C8" s="191"/>
      <c r="D8" s="191"/>
      <c r="E8" s="191"/>
      <c r="F8" s="191"/>
      <c r="G8" s="192"/>
    </row>
    <row r="9" spans="1:8" ht="45.75" customHeight="1" thickBot="1">
      <c r="A9" s="193" t="s">
        <v>430</v>
      </c>
      <c r="B9" s="194"/>
      <c r="C9" s="194"/>
      <c r="D9" s="194"/>
      <c r="E9" s="194"/>
      <c r="F9" s="194"/>
      <c r="G9" s="195"/>
      <c r="H9" s="39"/>
    </row>
    <row r="10" spans="1:7" ht="60" customHeight="1" thickBot="1">
      <c r="A10" s="116" t="s">
        <v>429</v>
      </c>
      <c r="B10" s="185" t="s">
        <v>428</v>
      </c>
      <c r="C10" s="186"/>
      <c r="D10" s="186"/>
      <c r="E10" s="187"/>
      <c r="F10" s="115">
        <v>24368500</v>
      </c>
      <c r="G10" s="114">
        <v>19319000</v>
      </c>
    </row>
    <row r="11" spans="1:7" ht="14.25">
      <c r="A11" s="113"/>
      <c r="B11" s="113"/>
      <c r="C11" s="113"/>
      <c r="D11" s="113"/>
      <c r="E11" s="113"/>
      <c r="F11" s="113"/>
      <c r="G11" s="113"/>
    </row>
    <row r="12" spans="1:7" ht="14.25">
      <c r="A12" s="113"/>
      <c r="B12" s="113"/>
      <c r="C12" s="113"/>
      <c r="D12" s="113"/>
      <c r="E12" s="113"/>
      <c r="F12" s="113"/>
      <c r="G12" s="113"/>
    </row>
    <row r="13" spans="1:7" ht="14.25">
      <c r="A13" s="113"/>
      <c r="B13" s="113"/>
      <c r="C13" s="113"/>
      <c r="D13" s="113"/>
      <c r="E13" s="113"/>
      <c r="F13" s="113"/>
      <c r="G13" s="113"/>
    </row>
    <row r="14" spans="1:7" ht="14.25">
      <c r="A14" s="113"/>
      <c r="B14" s="113"/>
      <c r="C14" s="113"/>
      <c r="D14" s="113"/>
      <c r="E14" s="113"/>
      <c r="F14" s="113"/>
      <c r="G14" s="113"/>
    </row>
    <row r="15" spans="1:7" ht="14.25">
      <c r="A15" s="113"/>
      <c r="B15" s="113"/>
      <c r="C15" s="113"/>
      <c r="D15" s="113"/>
      <c r="E15" s="113"/>
      <c r="F15" s="113"/>
      <c r="G15" s="113"/>
    </row>
  </sheetData>
  <sheetProtection/>
  <mergeCells count="7">
    <mergeCell ref="B7:E7"/>
    <mergeCell ref="B10:E10"/>
    <mergeCell ref="A1:B1"/>
    <mergeCell ref="D1:F1"/>
    <mergeCell ref="A8:G8"/>
    <mergeCell ref="A9:G9"/>
    <mergeCell ref="A4:G4"/>
  </mergeCells>
  <printOptions/>
  <pageMargins left="0.16" right="0.35" top="0.28" bottom="0.45" header="0.3" footer="0.19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3:K13"/>
  <sheetViews>
    <sheetView rightToLeft="1" view="pageLayout" workbookViewId="0" topLeftCell="A7">
      <selection activeCell="A13" sqref="A13:K13"/>
    </sheetView>
  </sheetViews>
  <sheetFormatPr defaultColWidth="11.421875" defaultRowHeight="15"/>
  <sheetData>
    <row r="13" spans="1:11" ht="69" customHeight="1">
      <c r="A13" s="131" t="s">
        <v>444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</sheetData>
  <sheetProtection/>
  <mergeCells count="1">
    <mergeCell ref="A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3:AB40"/>
  <sheetViews>
    <sheetView rightToLeft="1" view="pageLayout" zoomScaleNormal="85" workbookViewId="0" topLeftCell="A31">
      <selection activeCell="A4" sqref="A4:H4"/>
    </sheetView>
  </sheetViews>
  <sheetFormatPr defaultColWidth="11.421875" defaultRowHeight="15"/>
  <cols>
    <col min="1" max="1" width="24.28125" style="5" customWidth="1"/>
    <col min="2" max="2" width="11.28125" style="0" customWidth="1"/>
    <col min="3" max="3" width="19.421875" style="0" customWidth="1"/>
    <col min="4" max="4" width="11.7109375" style="0" customWidth="1"/>
    <col min="5" max="5" width="14.140625" style="0" customWidth="1"/>
    <col min="6" max="6" width="6.28125" style="0" customWidth="1"/>
    <col min="7" max="7" width="16.421875" style="0" customWidth="1"/>
    <col min="8" max="8" width="32.00390625" style="0" customWidth="1"/>
  </cols>
  <sheetData>
    <row r="3" spans="1:7" ht="84" customHeight="1">
      <c r="A3" s="222"/>
      <c r="B3" s="222"/>
      <c r="C3" s="222"/>
      <c r="D3" s="222"/>
      <c r="E3" s="222"/>
      <c r="F3" s="222"/>
      <c r="G3" s="222"/>
    </row>
    <row r="4" spans="1:8" ht="33" customHeight="1">
      <c r="A4" s="272" t="s">
        <v>453</v>
      </c>
      <c r="B4" s="273"/>
      <c r="C4" s="273"/>
      <c r="D4" s="273"/>
      <c r="E4" s="273"/>
      <c r="F4" s="273"/>
      <c r="G4" s="273"/>
      <c r="H4" s="273"/>
    </row>
    <row r="5" spans="1:8" ht="18" thickBot="1">
      <c r="A5" s="11"/>
      <c r="B5" s="12"/>
      <c r="C5" s="12"/>
      <c r="D5" s="12"/>
      <c r="E5" s="12"/>
      <c r="F5" s="14"/>
      <c r="G5" s="12"/>
      <c r="H5" s="14"/>
    </row>
    <row r="6" spans="1:8" ht="35.25" customHeight="1" thickBot="1">
      <c r="A6" s="38" t="s">
        <v>0</v>
      </c>
      <c r="B6" s="221" t="s">
        <v>88</v>
      </c>
      <c r="C6" s="221"/>
      <c r="D6" s="221"/>
      <c r="E6" s="221"/>
      <c r="F6" s="221"/>
      <c r="G6" s="221"/>
      <c r="H6" s="269" t="s">
        <v>454</v>
      </c>
    </row>
    <row r="7" spans="1:8" ht="29.25" customHeight="1" thickBot="1">
      <c r="A7" s="223" t="s">
        <v>315</v>
      </c>
      <c r="B7" s="224"/>
      <c r="C7" s="224"/>
      <c r="D7" s="224"/>
      <c r="E7" s="224"/>
      <c r="F7" s="224"/>
      <c r="G7" s="224"/>
      <c r="H7" s="225"/>
    </row>
    <row r="8" spans="1:8" ht="18.75" customHeight="1" thickBot="1">
      <c r="A8" s="199" t="s">
        <v>282</v>
      </c>
      <c r="B8" s="200"/>
      <c r="C8" s="200"/>
      <c r="D8" s="200"/>
      <c r="E8" s="200"/>
      <c r="F8" s="200"/>
      <c r="G8" s="200"/>
      <c r="H8" s="201"/>
    </row>
    <row r="9" spans="1:28" ht="21.75" customHeight="1" thickBot="1">
      <c r="A9" s="15" t="s">
        <v>291</v>
      </c>
      <c r="B9" s="208" t="s">
        <v>289</v>
      </c>
      <c r="C9" s="208"/>
      <c r="D9" s="208"/>
      <c r="E9" s="208"/>
      <c r="F9" s="208"/>
      <c r="G9" s="208"/>
      <c r="H9" s="271">
        <v>1339000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1" customHeight="1" thickBot="1">
      <c r="A10" s="15" t="s">
        <v>292</v>
      </c>
      <c r="B10" s="208" t="s">
        <v>290</v>
      </c>
      <c r="C10" s="208"/>
      <c r="D10" s="208"/>
      <c r="E10" s="208"/>
      <c r="F10" s="208"/>
      <c r="G10" s="208"/>
      <c r="H10" s="271">
        <v>122842.66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1" customHeight="1" thickBot="1">
      <c r="A11" s="15" t="s">
        <v>293</v>
      </c>
      <c r="B11" s="208" t="s">
        <v>294</v>
      </c>
      <c r="C11" s="208"/>
      <c r="D11" s="208"/>
      <c r="E11" s="208"/>
      <c r="F11" s="208"/>
      <c r="G11" s="208"/>
      <c r="H11" s="271">
        <v>400000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3.25" customHeight="1" thickBot="1">
      <c r="A12" s="209" t="s">
        <v>220</v>
      </c>
      <c r="B12" s="209"/>
      <c r="C12" s="209"/>
      <c r="D12" s="209"/>
      <c r="E12" s="209"/>
      <c r="F12" s="209"/>
      <c r="G12" s="209"/>
      <c r="H12" s="17">
        <f>SUM(H9:H11)</f>
        <v>1861842.66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8" ht="24" customHeight="1" thickBot="1">
      <c r="A13" s="211" t="s">
        <v>269</v>
      </c>
      <c r="B13" s="212"/>
      <c r="C13" s="212"/>
      <c r="D13" s="212"/>
      <c r="E13" s="212"/>
      <c r="F13" s="212"/>
      <c r="G13" s="212"/>
      <c r="H13" s="213"/>
    </row>
    <row r="14" spans="1:28" ht="21" customHeight="1" thickBot="1">
      <c r="A14" s="15" t="s">
        <v>238</v>
      </c>
      <c r="B14" s="208" t="s">
        <v>281</v>
      </c>
      <c r="C14" s="208"/>
      <c r="D14" s="208"/>
      <c r="E14" s="208"/>
      <c r="F14" s="208"/>
      <c r="G14" s="208"/>
      <c r="H14" s="16">
        <v>852745.81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24" customHeight="1" thickBot="1">
      <c r="A15" s="15" t="s">
        <v>239</v>
      </c>
      <c r="B15" s="214" t="s">
        <v>284</v>
      </c>
      <c r="C15" s="214"/>
      <c r="D15" s="214"/>
      <c r="E15" s="214"/>
      <c r="F15" s="214"/>
      <c r="G15" s="214"/>
      <c r="H15" s="16">
        <v>729233.09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24" customHeight="1" thickBot="1">
      <c r="A16" s="15" t="s">
        <v>240</v>
      </c>
      <c r="B16" s="214" t="s">
        <v>285</v>
      </c>
      <c r="C16" s="214"/>
      <c r="D16" s="214"/>
      <c r="E16" s="214"/>
      <c r="F16" s="214"/>
      <c r="G16" s="214"/>
      <c r="H16" s="16">
        <v>62012.18</v>
      </c>
      <c r="I16" s="4"/>
      <c r="J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20.25" customHeight="1" thickBot="1">
      <c r="A17" s="15" t="s">
        <v>262</v>
      </c>
      <c r="B17" s="208" t="s">
        <v>286</v>
      </c>
      <c r="C17" s="208"/>
      <c r="D17" s="208"/>
      <c r="E17" s="208"/>
      <c r="F17" s="208"/>
      <c r="G17" s="208"/>
      <c r="H17" s="16">
        <v>1705532.98</v>
      </c>
      <c r="I17" s="4"/>
      <c r="J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0.25" customHeight="1" thickBot="1">
      <c r="A18" s="15" t="s">
        <v>263</v>
      </c>
      <c r="B18" s="208" t="s">
        <v>287</v>
      </c>
      <c r="C18" s="208"/>
      <c r="D18" s="208"/>
      <c r="E18" s="208"/>
      <c r="F18" s="208"/>
      <c r="G18" s="208"/>
      <c r="H18" s="16">
        <v>1232227.92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2.5" customHeight="1" thickBot="1">
      <c r="A19" s="15" t="s">
        <v>306</v>
      </c>
      <c r="B19" s="208" t="s">
        <v>288</v>
      </c>
      <c r="C19" s="208"/>
      <c r="D19" s="208"/>
      <c r="E19" s="208"/>
      <c r="F19" s="208"/>
      <c r="G19" s="208"/>
      <c r="H19" s="16">
        <v>7375405.36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26.25" customHeight="1" thickBot="1">
      <c r="A20" s="209" t="s">
        <v>226</v>
      </c>
      <c r="B20" s="209"/>
      <c r="C20" s="209"/>
      <c r="D20" s="209"/>
      <c r="E20" s="209"/>
      <c r="F20" s="209"/>
      <c r="G20" s="209"/>
      <c r="H20" s="17">
        <f>SUM(H14:H19)</f>
        <v>11957157.34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25.5" customHeight="1" thickBot="1">
      <c r="A21" s="202" t="s">
        <v>283</v>
      </c>
      <c r="B21" s="202"/>
      <c r="C21" s="202"/>
      <c r="D21" s="202"/>
      <c r="E21" s="202"/>
      <c r="F21" s="202"/>
      <c r="G21" s="202"/>
      <c r="H21" s="29">
        <f>H12+H20</f>
        <v>13819000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8" ht="39" customHeight="1" thickBot="1">
      <c r="A22" s="38" t="s">
        <v>0</v>
      </c>
      <c r="B22" s="221" t="s">
        <v>88</v>
      </c>
      <c r="C22" s="221"/>
      <c r="D22" s="221"/>
      <c r="E22" s="221"/>
      <c r="F22" s="221"/>
      <c r="G22" s="221"/>
      <c r="H22" s="270" t="s">
        <v>454</v>
      </c>
    </row>
    <row r="23" spans="1:9" ht="55.5" customHeight="1" thickBot="1">
      <c r="A23" s="218" t="s">
        <v>426</v>
      </c>
      <c r="B23" s="219"/>
      <c r="C23" s="219"/>
      <c r="D23" s="219"/>
      <c r="E23" s="219"/>
      <c r="F23" s="219"/>
      <c r="G23" s="219"/>
      <c r="H23" s="220"/>
      <c r="I23" s="39"/>
    </row>
    <row r="24" spans="1:8" ht="23.25" customHeight="1" thickBot="1">
      <c r="A24" s="199" t="s">
        <v>311</v>
      </c>
      <c r="B24" s="200"/>
      <c r="C24" s="200"/>
      <c r="D24" s="200"/>
      <c r="E24" s="200"/>
      <c r="F24" s="200"/>
      <c r="G24" s="200"/>
      <c r="H24" s="201"/>
    </row>
    <row r="25" spans="1:28" ht="21" customHeight="1" thickBot="1">
      <c r="A25" s="15" t="s">
        <v>189</v>
      </c>
      <c r="B25" s="208" t="s">
        <v>308</v>
      </c>
      <c r="C25" s="208"/>
      <c r="D25" s="208"/>
      <c r="E25" s="208"/>
      <c r="F25" s="208"/>
      <c r="G25" s="208"/>
      <c r="H25" s="16">
        <v>1000000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22.5" customHeight="1" thickBot="1">
      <c r="A26" s="15" t="s">
        <v>310</v>
      </c>
      <c r="B26" s="208" t="s">
        <v>312</v>
      </c>
      <c r="C26" s="208"/>
      <c r="D26" s="208"/>
      <c r="E26" s="208"/>
      <c r="F26" s="208"/>
      <c r="G26" s="208"/>
      <c r="H26" s="16">
        <v>1000000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21" customHeight="1" thickBot="1">
      <c r="A27" s="209" t="s">
        <v>220</v>
      </c>
      <c r="B27" s="209"/>
      <c r="C27" s="209"/>
      <c r="D27" s="209"/>
      <c r="E27" s="209"/>
      <c r="F27" s="209"/>
      <c r="G27" s="209"/>
      <c r="H27" s="17">
        <f>SUM(H25:H26)</f>
        <v>2000000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8" ht="23.25" customHeight="1" thickBot="1">
      <c r="A28" s="211" t="s">
        <v>314</v>
      </c>
      <c r="B28" s="212"/>
      <c r="C28" s="212"/>
      <c r="D28" s="212"/>
      <c r="E28" s="212"/>
      <c r="F28" s="212"/>
      <c r="G28" s="212"/>
      <c r="H28" s="213"/>
    </row>
    <row r="29" spans="1:28" ht="36" customHeight="1" thickBot="1">
      <c r="A29" s="15" t="s">
        <v>302</v>
      </c>
      <c r="B29" s="208" t="s">
        <v>307</v>
      </c>
      <c r="C29" s="208"/>
      <c r="D29" s="208"/>
      <c r="E29" s="208"/>
      <c r="F29" s="208"/>
      <c r="G29" s="208"/>
      <c r="H29" s="110">
        <v>1500000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21" customHeight="1" thickBot="1">
      <c r="A30" s="209" t="s">
        <v>168</v>
      </c>
      <c r="B30" s="209"/>
      <c r="C30" s="209"/>
      <c r="D30" s="209"/>
      <c r="E30" s="209"/>
      <c r="F30" s="209"/>
      <c r="G30" s="209"/>
      <c r="H30" s="17">
        <f>SUM(H29)</f>
        <v>1500000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21" customHeight="1" thickBot="1">
      <c r="A31" s="202" t="s">
        <v>303</v>
      </c>
      <c r="B31" s="202"/>
      <c r="C31" s="202"/>
      <c r="D31" s="202"/>
      <c r="E31" s="202"/>
      <c r="F31" s="202"/>
      <c r="G31" s="202"/>
      <c r="H31" s="29">
        <f>H27+H30</f>
        <v>3500000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8" ht="34.5" customHeight="1" thickBot="1">
      <c r="A32" s="203" t="s">
        <v>427</v>
      </c>
      <c r="B32" s="204"/>
      <c r="C32" s="204"/>
      <c r="D32" s="204"/>
      <c r="E32" s="204"/>
      <c r="F32" s="204"/>
      <c r="G32" s="204"/>
      <c r="H32" s="205"/>
    </row>
    <row r="33" spans="1:9" ht="26.25" customHeight="1" thickBot="1">
      <c r="A33" s="199" t="s">
        <v>304</v>
      </c>
      <c r="B33" s="200"/>
      <c r="C33" s="200"/>
      <c r="D33" s="200"/>
      <c r="E33" s="200"/>
      <c r="F33" s="200"/>
      <c r="G33" s="200"/>
      <c r="H33" s="200"/>
      <c r="I33" s="39"/>
    </row>
    <row r="34" spans="1:28" ht="36.75" customHeight="1" thickBot="1">
      <c r="A34" s="15" t="s">
        <v>305</v>
      </c>
      <c r="B34" s="214" t="s">
        <v>313</v>
      </c>
      <c r="C34" s="214"/>
      <c r="D34" s="214"/>
      <c r="E34" s="214"/>
      <c r="F34" s="214"/>
      <c r="G34" s="214"/>
      <c r="H34" s="111">
        <v>2000000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21" customHeight="1" thickBot="1">
      <c r="A35" s="209" t="s">
        <v>160</v>
      </c>
      <c r="B35" s="209"/>
      <c r="C35" s="209"/>
      <c r="D35" s="209"/>
      <c r="E35" s="209"/>
      <c r="F35" s="209"/>
      <c r="G35" s="209"/>
      <c r="H35" s="17">
        <f>SUM(H34:H34)</f>
        <v>2000000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27" customHeight="1" thickBot="1">
      <c r="A36" s="202" t="s">
        <v>309</v>
      </c>
      <c r="B36" s="202"/>
      <c r="C36" s="202"/>
      <c r="D36" s="202"/>
      <c r="E36" s="202"/>
      <c r="F36" s="202"/>
      <c r="G36" s="202"/>
      <c r="H36" s="29">
        <f>H35</f>
        <v>2000000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40.5" customHeight="1" thickBot="1">
      <c r="A37" s="215" t="s">
        <v>316</v>
      </c>
      <c r="B37" s="216"/>
      <c r="C37" s="216"/>
      <c r="D37" s="216"/>
      <c r="E37" s="216"/>
      <c r="F37" s="216"/>
      <c r="G37" s="217"/>
      <c r="H37" s="40">
        <f>H21+H31+H36</f>
        <v>19319000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7" ht="22.5">
      <c r="A38" s="207"/>
      <c r="B38" s="207"/>
      <c r="C38" s="207"/>
      <c r="D38" s="207"/>
      <c r="E38" s="207"/>
      <c r="F38" s="207"/>
      <c r="G38" s="207"/>
    </row>
    <row r="39" spans="1:7" ht="22.5">
      <c r="A39" s="206"/>
      <c r="B39" s="206"/>
      <c r="C39" s="206"/>
      <c r="D39" s="206"/>
      <c r="E39" s="206"/>
      <c r="F39" s="206"/>
      <c r="G39" s="206"/>
    </row>
    <row r="40" spans="1:8" ht="46.5" customHeight="1">
      <c r="A40" s="206"/>
      <c r="B40" s="206"/>
      <c r="C40" s="109"/>
      <c r="D40" s="19"/>
      <c r="E40" s="210"/>
      <c r="F40" s="210"/>
      <c r="G40" s="210"/>
      <c r="H40" s="126"/>
    </row>
  </sheetData>
  <sheetProtection/>
  <mergeCells count="38">
    <mergeCell ref="B25:G25"/>
    <mergeCell ref="A23:H23"/>
    <mergeCell ref="B22:G22"/>
    <mergeCell ref="A3:G3"/>
    <mergeCell ref="B6:G6"/>
    <mergeCell ref="B10:G10"/>
    <mergeCell ref="B9:G9"/>
    <mergeCell ref="A7:H7"/>
    <mergeCell ref="A8:H8"/>
    <mergeCell ref="A4:H4"/>
    <mergeCell ref="A20:G20"/>
    <mergeCell ref="B19:G19"/>
    <mergeCell ref="A12:G12"/>
    <mergeCell ref="A13:H13"/>
    <mergeCell ref="A37:G37"/>
    <mergeCell ref="B16:G16"/>
    <mergeCell ref="B17:G17"/>
    <mergeCell ref="B34:G34"/>
    <mergeCell ref="A35:G35"/>
    <mergeCell ref="E40:G40"/>
    <mergeCell ref="A40:B40"/>
    <mergeCell ref="A33:H33"/>
    <mergeCell ref="A28:H28"/>
    <mergeCell ref="B11:G11"/>
    <mergeCell ref="B15:G15"/>
    <mergeCell ref="B18:G18"/>
    <mergeCell ref="B14:G14"/>
    <mergeCell ref="A21:G21"/>
    <mergeCell ref="A24:H24"/>
    <mergeCell ref="A31:G31"/>
    <mergeCell ref="A32:H32"/>
    <mergeCell ref="A39:G39"/>
    <mergeCell ref="A38:G38"/>
    <mergeCell ref="B29:G29"/>
    <mergeCell ref="A30:G30"/>
    <mergeCell ref="A27:G27"/>
    <mergeCell ref="B26:G26"/>
    <mergeCell ref="A36:G36"/>
  </mergeCells>
  <printOptions/>
  <pageMargins left="0.16" right="0.24" top="0.22" bottom="0.16" header="0.22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C.AIT MELLOUL.BELLA</dc:creator>
  <cp:keywords/>
  <dc:description/>
  <cp:lastModifiedBy>dell</cp:lastModifiedBy>
  <cp:lastPrinted>2021-01-14T12:20:29Z</cp:lastPrinted>
  <dcterms:created xsi:type="dcterms:W3CDTF">2017-10-27T16:36:11Z</dcterms:created>
  <dcterms:modified xsi:type="dcterms:W3CDTF">2021-01-14T13:11:55Z</dcterms:modified>
  <cp:category/>
  <cp:version/>
  <cp:contentType/>
  <cp:contentStatus/>
</cp:coreProperties>
</file>